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zoran.kesic\Desktop\станице 1\"/>
    </mc:Choice>
  </mc:AlternateContent>
  <bookViews>
    <workbookView xWindow="-120" yWindow="-120" windowWidth="29040" windowHeight="15720"/>
  </bookViews>
  <sheets>
    <sheet name="Вуков Споменик-ново" sheetId="13" r:id="rId1"/>
    <sheet name="Санитарни чвор Вуков споменик" sheetId="15" r:id="rId2"/>
    <sheet name="Елект. и-Расвета Вуков Споменик" sheetId="14" r:id="rId3"/>
    <sheet name="Збирна рекапитилација" sheetId="11" r:id="rId4"/>
    <sheet name="Sheet1" sheetId="16" r:id="rId5"/>
  </sheets>
  <definedNames>
    <definedName name="_xlnm._FilterDatabase" localSheetId="0" hidden="1">'Вуков Споменик-ново'!$A$45:$F$47</definedName>
    <definedName name="_xlnm._FilterDatabase" localSheetId="2" hidden="1">'Елект. и-Расвета Вуков Споменик'!#REF!</definedName>
    <definedName name="_xlnm.Print_Area" localSheetId="0">'Вуков Споменик-ново'!$A$1:$F$108</definedName>
    <definedName name="_xlnm.Print_Area" localSheetId="2">'Елект. и-Расвета Вуков Споменик'!$A$1:$F$27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5" l="1"/>
  <c r="F36" i="15"/>
  <c r="F35" i="15"/>
  <c r="F34" i="15"/>
  <c r="F16" i="15" l="1"/>
  <c r="F17" i="14" l="1"/>
  <c r="F16" i="14"/>
  <c r="F15" i="14"/>
  <c r="F14" i="14"/>
  <c r="F13" i="14"/>
  <c r="F12" i="14"/>
  <c r="F31" i="15" l="1"/>
  <c r="F26" i="15"/>
  <c r="F10" i="15"/>
  <c r="F44" i="15"/>
  <c r="F45" i="15" s="1"/>
  <c r="F52" i="15" s="1"/>
  <c r="F41" i="15"/>
  <c r="F40" i="15"/>
  <c r="F39" i="15"/>
  <c r="F30" i="15"/>
  <c r="F27" i="15"/>
  <c r="F17" i="15"/>
  <c r="F22" i="15" s="1"/>
  <c r="F13" i="15"/>
  <c r="F11" i="15"/>
  <c r="F9" i="15"/>
  <c r="F42" i="15" l="1"/>
  <c r="F51" i="15" s="1"/>
  <c r="F32" i="15"/>
  <c r="F50" i="15" s="1"/>
  <c r="F28" i="15"/>
  <c r="F49" i="15" s="1"/>
  <c r="F53" i="15" l="1"/>
  <c r="F58" i="15" s="1"/>
  <c r="D73" i="13" l="1"/>
  <c r="D17" i="13"/>
  <c r="D6" i="14"/>
  <c r="F6" i="14" s="1"/>
  <c r="F5" i="14"/>
  <c r="F4" i="14"/>
  <c r="F12" i="15"/>
  <c r="F21" i="15" l="1"/>
  <c r="F14" i="15"/>
  <c r="F7" i="14"/>
  <c r="F25" i="14" s="1"/>
  <c r="F18" i="14"/>
  <c r="F23" i="15" l="1"/>
  <c r="F57" i="15" s="1"/>
  <c r="F59" i="15" s="1"/>
  <c r="F6" i="11" s="1"/>
  <c r="F21" i="14"/>
  <c r="F22" i="14" s="1"/>
  <c r="F26" i="14" s="1"/>
  <c r="F27" i="14" s="1"/>
  <c r="F7" i="11" s="1"/>
  <c r="D48" i="13" l="1"/>
  <c r="D47" i="13"/>
  <c r="D82" i="13"/>
  <c r="D28" i="13"/>
  <c r="D87" i="13"/>
  <c r="D44" i="13"/>
  <c r="F4" i="11" l="1"/>
  <c r="F5" i="11" l="1"/>
  <c r="F8" i="11" s="1"/>
</calcChain>
</file>

<file path=xl/sharedStrings.xml><?xml version="1.0" encoding="utf-8"?>
<sst xmlns="http://schemas.openxmlformats.org/spreadsheetml/2006/main" count="455" uniqueCount="225">
  <si>
    <t xml:space="preserve">А) ГРАЂЕВИНСКО-ЗАНАТСКИ РАДОВИ </t>
  </si>
  <si>
    <t>Ред. број</t>
  </si>
  <si>
    <t>ВРСТА РАДОВА</t>
  </si>
  <si>
    <t>Количина</t>
  </si>
  <si>
    <t>Јединична цена</t>
  </si>
  <si>
    <t>СВЕГА динара</t>
  </si>
  <si>
    <t>1</t>
  </si>
  <si>
    <t>паушал</t>
  </si>
  <si>
    <t>УКУПНО:</t>
  </si>
  <si>
    <t>2</t>
  </si>
  <si>
    <t>м1</t>
  </si>
  <si>
    <t>3</t>
  </si>
  <si>
    <t>ком</t>
  </si>
  <si>
    <t>5</t>
  </si>
  <si>
    <t>7</t>
  </si>
  <si>
    <t>8</t>
  </si>
  <si>
    <t>м2</t>
  </si>
  <si>
    <t>Р Е К А П И Т У Л А Ц И Ј А            А)  ГРАЂЕВИНСКО-ЗАНАТСКИХ РАДОВА</t>
  </si>
  <si>
    <t>ДИНАРА</t>
  </si>
  <si>
    <t>ПРИПРЕМНИ И ОСТАЛИ РАДОВИ</t>
  </si>
  <si>
    <t>РАЗНИ РАДОВИ</t>
  </si>
  <si>
    <t>A) ГРАЂЕВИНСКО-ЗАНАТСКИ РАДОВИ</t>
  </si>
  <si>
    <t>Јед. мере</t>
  </si>
  <si>
    <t>m²</t>
  </si>
  <si>
    <t xml:space="preserve">Канте KZO 14 имају једна врата која се отварају са универзалним кључем ради пражњења улошка и израђују се од вертикалних дрвених летвица фиксираних за конструкцију или од перфорираног лима на коме су у модернистичком стилу изрезане округле рупице. </t>
  </si>
  <si>
    <t>Набавка и постављање кантe за отпад. Модел канте за отпад KZO 14 или слично израђен је од чврсте металне конструкције-лима дебљине 4мм. Одлагање отпада се врши кроз отворе који се налазе са две стране канте у уложак од поцинкованог лима.</t>
  </si>
  <si>
    <t xml:space="preserve">Чишћење покретних степенице - ескалатора  средством које додатно штити машине и ескалаторе као и све металне површине од корозије и које уклања уље, масти и  слично. Обрачун по м2.   </t>
  </si>
  <si>
    <t>Набавка и постављање ознака за затвор приласка покретним степеницама - ескалаторима у договору са наручиоцем. Обрачун по комаду.</t>
  </si>
  <si>
    <t>Набавка материјала, и бојење рекламних паноа до колосека, пре бојења површине очистити, обрусити , отпрашити, пребојити основном бојом а након сушења завршном бојом за метал. Обрачун по м2.</t>
  </si>
  <si>
    <t xml:space="preserve">Набавка материјала и чишћење и прање рукохвата од алуминијума, неагресивним хемијским средствима за ту намену. Обрачун по м1 . </t>
  </si>
  <si>
    <t>2. РАЗНИ РАДОВИ</t>
  </si>
  <si>
    <t>Израда спуштеног плафона са челичном потконструкцијом и облагање гипс картонским плочама ГКБ 12,5 мм, систем Кнауф Д112. Двоструку потконструкцију израдити од носивих и монтажних поцинкованих профила ЦД 60x27 мм причвршћених висилицама за носиви плафон и обложити гипс картонским плочама, по пројекту и упутству произвођача. Саставе обрадити глет масом и бандаж тракама по упутству пројектанта. У цену улази и радна скела. Обрачун по м2 постављене површине.</t>
  </si>
  <si>
    <t>3.5</t>
  </si>
  <si>
    <t>Пажљива демонтажа свих валидатора. Демонтиране валидаторе одложити на место које одреди Инвеститор. Обрачун по комаду.</t>
  </si>
  <si>
    <t>9</t>
  </si>
  <si>
    <t>Замена постојећих жардињера. Постојеће жардињере одложити на место које одреди Инвеститор. Набавка и постављање нових  жардињера са вештачким зеленилом у договору са Инвеститором. Обрачун по комаду</t>
  </si>
  <si>
    <t>Набавка материјала и бојење плафонске рупичасте металне облоге до перона бојом за метал са свим потребним предрадњама, пре бојења површине обрусити , отпрашити, пребојити основном бојом а након сушења завршном бојом за метал. Обрачун по м2.</t>
  </si>
  <si>
    <r>
      <t>м</t>
    </r>
    <r>
      <rPr>
        <vertAlign val="superscript"/>
        <sz val="11"/>
        <rFont val="Arial Narrow"/>
        <family val="2"/>
      </rPr>
      <t>2</t>
    </r>
  </si>
  <si>
    <t>Набавка и монтажа сливне решетке на излазу из подходника од метала, у свему према постојећој. Обрачун по комаду.</t>
  </si>
  <si>
    <t>Лечење флека на зидовима и плафонима, бојама на бази акрилата. Површине са флекама остругати, опрати и глетовати. Бојити бојама на бази акрилата више пута. Обрачун по м2 лечене површине</t>
  </si>
  <si>
    <t xml:space="preserve">Набавка материјала и чишћење и прање металних површина од алуминијума посебним хемијским средствима  за ту намену.Сва евентуална оштећења падају на терет извођача.  Обрачун по м2 . </t>
  </si>
  <si>
    <t>Набавка материјала, плексигласа - polimetilmetakrilat (PMMA) и застакљивање,  у свему према постојећем. Застакљивање извршити по пројекту, детаљима и упутству пројектанта. У цену улази оков и чишћење фалца од кита,  у свему према постојећем. Плексиглас причврстити и заптити одговарајућим китом. Обрачун по м2 застакљене површине.</t>
  </si>
  <si>
    <t xml:space="preserve">Набавка материјала и бојење цеви челичне конструкције надстрешнице, бојом за метал (у боји по избору Наручиоца), са потребном припремом. На претходно припремљену површину, пре бојења,  скинути корозију са метала хемијским и физичким средствима, на деловима где је она присутна, а затим све површине брусити и очистити. На цеви нанети импрегнацију и основну боју, а затим бојити два пута бојом за метал. Обрачун по м2 обојених цеви разних пречника.     </t>
  </si>
  <si>
    <t>III</t>
  </si>
  <si>
    <t>IV</t>
  </si>
  <si>
    <t>Набавка материјала, фарбање металних елемената бојом за метал. Пре бојења са метала скинути корозију хемијским и физичким средствима, а затим све површине брусити и очистити, нанети импрегнацију и  основну боју, а затим предкитовати и брусити. После наношења првог слоја боје за метал, китовати и брусити. Обојити други пут бојом за метал, у тону по избору наручиоца. Обрачун по м2.</t>
  </si>
  <si>
    <t>HORIZONTALNA SIGNALIZACIJA-Obeležavanje паркинга vrši se belom (žutom) bojom retroreflektujućih osobina.- obeležavanje parkinga (d=0.10 m). Обрачун по m' обележене линије.</t>
  </si>
  <si>
    <t>m³</t>
  </si>
  <si>
    <t>Набавка материјала и израда седалних места на перонском стајалишту. Седална места требају бити израђена од пвц-а и металних елемената конструкције. Металне елементе пажљиво анкеровати у под на више места у свему по договору са стручним надзором и узору на постојеће. Обрачун по комаду.</t>
  </si>
  <si>
    <t>Набавка материјала и глетовање плафона глет масом у два слоја, до потпуно равне површине. Изглетоване површине ишмирглати и припремити за бојење. Позиција обухвата сав материјал за рад и руке. Обрачун по m².</t>
  </si>
  <si>
    <t xml:space="preserve">ком </t>
  </si>
  <si>
    <t>Јединична цена (динара)</t>
  </si>
  <si>
    <t>Цена (динара)</t>
  </si>
  <si>
    <t>I</t>
  </si>
  <si>
    <t>ПРИПРЕМНИ РАДОВИ</t>
  </si>
  <si>
    <t>јед.мере</t>
  </si>
  <si>
    <t>количина</t>
  </si>
  <si>
    <t>јед. цена</t>
  </si>
  <si>
    <t>укупно</t>
  </si>
  <si>
    <t>4</t>
  </si>
  <si>
    <t>II</t>
  </si>
  <si>
    <t>6</t>
  </si>
  <si>
    <t>10</t>
  </si>
  <si>
    <t>V</t>
  </si>
  <si>
    <t>АЛУМИНИЈУМСКА СТОЛАРИЈА</t>
  </si>
  <si>
    <t>VI</t>
  </si>
  <si>
    <t>VII</t>
  </si>
  <si>
    <t>VIII</t>
  </si>
  <si>
    <t>МОЛЕРСКО - ФАРБАРСКИ РАДОВИ</t>
  </si>
  <si>
    <t>IX</t>
  </si>
  <si>
    <t>X</t>
  </si>
  <si>
    <t>ФАСАДЕРСКИ РАДОВИ</t>
  </si>
  <si>
    <t>БРАВАРСКИ РАДОВИ</t>
  </si>
  <si>
    <t>СУВОМОНТАЖНИ РАДОВИ</t>
  </si>
  <si>
    <t xml:space="preserve">СУВОМОНТАЖНИ РАДОВИ </t>
  </si>
  <si>
    <t>Израда и постављање табли обавештења да се изводе грађевински радови, са основним подацима. Обрачун по комаду.</t>
  </si>
  <si>
    <t xml:space="preserve">ЕСКАЛАТОРИ - ПОКРЕТНЕ СТЕПЕНИЦЕ </t>
  </si>
  <si>
    <t>ком.</t>
  </si>
  <si>
    <t>ЗАСТАКЉИВАЊЕ НАДСТРЕШНИЦЕ</t>
  </si>
  <si>
    <t>КАМЕНОРЕЗАЧКИ  РАДОВИ</t>
  </si>
  <si>
    <t xml:space="preserve"> РАДОВИ НА ЖЕЛЕЗНИЧКОЈ СТАНИЦИ  ВУКОВ СПОМЕНИК</t>
  </si>
  <si>
    <t>Демонтажа постојећих седалних места на перонском стајалишту. Шут прикупити, изнети,утоварити на камион и одвести на градску депонију удаљености до 15 км. Обрачун по комаду.</t>
  </si>
  <si>
    <t>Демонтажа спуштеног плафона од гипс картонских плоча са конструкцијом. Шут прикупити, изнети, утоварити на камион и одвести на градску депонију удаљености до 15 км. Обрачун је по м² плафона.</t>
  </si>
  <si>
    <t xml:space="preserve"> IV КАМЕНОРЕЗАЧКИ  РАДОВИ УКУПНО:</t>
  </si>
  <si>
    <t xml:space="preserve">Стругање  боје са старих зидова и плафона. Површине пажљиво остругати до малтера и опрати, а  затим обрусити и очистити и извршити импрегнацију. Обрачун по м2 обрађене површине са помоћном скелом. </t>
  </si>
  <si>
    <t>Набавка материјала и бојење зидова у боју по избору Инвеститора. Претходно изглетовану и ишмирглану подлогу премазати прајмером, па бојити у два слоја до постизања равномерног тона. Позиција обухвата сав материјал за рад, прајмер, бојење и руке. Обрачун по м2 .</t>
  </si>
  <si>
    <t>Набавка материјала и бојење плафона у боју по избору инвеститора. Претходно изглетовану и ишмирглану подлогу премазати прајмером, па бојити у два слоја до постизања равномерног тона. Позиција обухвата сав материјал за рад, прајмер, бојење и руке. Обрачун по м2 .</t>
  </si>
  <si>
    <t>V   МОЛЕРСКО - ФАРБАРСКИ РАДОВИ УКУПНО :</t>
  </si>
  <si>
    <t>Набавка материјала и бојење зидова од пикованог вештачког камена дисперзивном акрилном фасадном бојом  у тону по избору Инвеститора. Предходно очишћену и отпрашену подлогу премази прајмером, па бојити у два слоја до постизања равномерног тона. Позиција обухвата сав материјал за рад, прајмер, бојење и рад. Обрачун по  м2.</t>
  </si>
  <si>
    <t>Б</t>
  </si>
  <si>
    <t>А</t>
  </si>
  <si>
    <t xml:space="preserve"> УКУПНО:</t>
  </si>
  <si>
    <t>Демонтажа санитарија и арматура и одвоз на депонију. Плаћа се за комплет.</t>
  </si>
  <si>
    <t>кпл.</t>
  </si>
  <si>
    <t>Пажљиво шлицовање зида за пролаз канализационих  цеви. Кроз зид пажљиво извести шлицеве за поствљање цеви . Шут прикупити, изнети, утоварити на камион и одвести на градску депонију.  Обрачун по м1 шлица.</t>
  </si>
  <si>
    <t>РУШЕЊА И ДЕМОНТАЖЕ</t>
  </si>
  <si>
    <t>Б) ВОДОВОД И КАНАЛИЗАЦИЈА</t>
  </si>
  <si>
    <t>1.  ИНСТАЛАЦИЈА ВОДОВОДА</t>
  </si>
  <si>
    <t>1.1</t>
  </si>
  <si>
    <t>1.2</t>
  </si>
  <si>
    <t>Набавка и уградња ПВЦ сифона за лавабо.  Обрачун по ком.</t>
  </si>
  <si>
    <t>ИНСТАЛАЦИЈА ВОДОВОДА</t>
  </si>
  <si>
    <t>2. ИНСТАЛАЦИЈА КАНАЛИЗАЦИЈЕ:</t>
  </si>
  <si>
    <t>Набавка и уградња санитарне галантерије. Купатилскиу галантерију набавити и поставити према позицијама датим у пројекту и у договору са инвеститором. Обрачун по комаду.</t>
  </si>
  <si>
    <t>4. ОСТАЛИ РАДОВИ</t>
  </si>
  <si>
    <t>4.1</t>
  </si>
  <si>
    <t>Набавка и монтажа купатилских подних сливника са прохромском решетком, са везивањем на канализацију, са свим материјалом за спајање. Обрачун по комаду сливника.</t>
  </si>
  <si>
    <t>Р Е К А П И Т У Л А Ц И Ј А             Б) ВОДОВОД И КАНАЛИЗАЦИЈА</t>
  </si>
  <si>
    <t>динара</t>
  </si>
  <si>
    <t>...........................................................</t>
  </si>
  <si>
    <t>ИНСТАЛАЦИЈА КАНАЛИЗАЦИЈЕ</t>
  </si>
  <si>
    <t>САНИТАРИЈЕ</t>
  </si>
  <si>
    <t>ОСТАЛИ РАДОВИ</t>
  </si>
  <si>
    <t>А)</t>
  </si>
  <si>
    <t>ГРАЂЕВИНСКО-ЗАНАТСКИ РАДОВИ</t>
  </si>
  <si>
    <t>Б)</t>
  </si>
  <si>
    <t>ВОДОВОД И КАНАЛИЗАЦИЈА</t>
  </si>
  <si>
    <t>ПРЕДМЕР И ПРЕДРАЧУН РАДОВА
за израду пројектно - техничке документације и извођење радова  на железничкој станици Вуков Споменик</t>
  </si>
  <si>
    <t>Пажљива демонтажа постојећих површина плексигласа - polimetilmetakrilat (PMMA) на надстрешници потходника са лајснама. Шут изнети, утоварити у камион и одвести на градску депонију удаљености до 15 км. . Обрачун пo м².</t>
  </si>
  <si>
    <t>Г</t>
  </si>
  <si>
    <t>VII  ЗАСТАКЉИВАЊЕ НАДСТРЕШНИЦЕ УКУПНО:</t>
  </si>
  <si>
    <t>VIII   БРАВАРСКИ РАДОВИ УКУПНО:</t>
  </si>
  <si>
    <t>IX   СУВОМОНТАЖНИ РАДОВИ УКУПНО:</t>
  </si>
  <si>
    <t xml:space="preserve"> ЕСКАЛАТОРИ - ПОКРЕТНЕ СТЕПЕНИЦЕ </t>
  </si>
  <si>
    <t>Набавка мермера-бордо камен (прошарани), машинска обрада и облагање чела и газишта степеника и свих површина. Газишта радити од плоча дебљине 3 цм, а чела дебљине 2 цм. Врста и боја мермера по избору Инвеститора. Обрада плоча по пројекту и детаљима. Плоче поставити на лепак за спољну употребу CERESIT® CM 16 или одговарајући , фуговати, очистити спојнице и камен. Обрачун по м2.</t>
  </si>
  <si>
    <t>Набавка мермера-антацит камен (прошарани), машинска обрада и облагање чела и газишта степеника и свих површина. Газишта радити од плоча дебљине 3 цм, а чела дебљине 2 цм. Врста и боја мермера по избору Инвеститора. Обрада плоча по пројекту и детаљима. Плоче поставити на лепак за спољну употребу CERESIT® CM 16 или одговарајући , фуговати, очистити спојнице и камен. Обрачун по м2.</t>
  </si>
  <si>
    <t>Замена сатова на станици (демонтажа постојећих и набавка и монтажа нових). Обрачун по комаду.</t>
  </si>
  <si>
    <t xml:space="preserve">ЕЛЕКТРИНСТАЛАТЕРСКИ РАДОВИ </t>
  </si>
  <si>
    <t>Уклањање графита сa свих површина. Ручно или хемијско уклањање, механичко чишћење и наношење антиграфит заштите. Обрачун по м2.</t>
  </si>
  <si>
    <t>Демонтажа и говорнице од алуминијума димензија 220х80 цм и стаклених елемената, одложити на место које одреди Инвеститор. Обрачун по комаду.</t>
  </si>
  <si>
    <t>НАПОМЕНА:Покретне степенице повезују доњи део вестибила са горњим делом вестибила и у употреби су  од 1995. године што знечи да су у потпуности амортизоване, односно да је њихова поузданост и безбедност на минимуму. Замена покретних степеница - ескалатора треба да обухвати њихово безбедно коришћење и што би било исплативије на дужи рок експлоатације. Понуда треба да обухвати следеће: 1. Израда комплетне техничке документације уз предходну проверу свих неопходних података на лице места   2. Комплетна демонтажа постојећих покретних степеница. Обавеза Извођача је да сву демонтирану опрему или преда Инвеститору или преузме и одвезе на депонију 3. Испорука комплетно нових степеница у складу са одобреном техничком документацијом 4. Монтажа испоручених покретних степеница, комплетно са испитивањем, издавањем сертификата о исправности покретних степеница и пуштање у рад.  Санација свих грађевинских оштећења насталих током радова на демонтажи, монтажи, изношењу и уношењу у објекат  4. Изабрани понуђач је дужан да приликом примопредаје, на одговарајућем медијуму  испоручи оргинални софтвер главне управљачке јединице покретних степеница са детаљним упутством и листом подешених параметара на српском језику оверених од стране Понуђача. 5. Предаја комплетне документације изведеног стања, упутстава за коришћење и одржавање на српском језику, са свим атестима за уграђену опрему, као и гаранције. 6. У гарантном периоду понуђач-извођач о свом трошку врши редовно одржавање покретних степеница у складу са препоруком произвођача и важећим прописима. Предвидети гарантни перио не краћи од три године. Понуђач је обавезан да изврши обилазак објекта уз издавање потврде Наручиоца о извршеном увиду.</t>
  </si>
  <si>
    <t>СПОЉАШЊИ ЕЛЕКТРОИНСТАЛАТЕРСКИ РАДОВИ</t>
  </si>
  <si>
    <t>кoм</t>
  </si>
  <si>
    <t>УКУПНО СПОЉАШЊИ ЕЛЕКТРОИНСТАЛАТЕРСКИ РАДОВИ:</t>
  </si>
  <si>
    <t>РЕКАПИТУЛАЦИЈА СПОЉАШЊИХ ЕЛЕКТРОИНСТАЛАТЕРСКИХ РАДОВА :</t>
  </si>
  <si>
    <t xml:space="preserve"> Б) СПОЉАШЊИ ЕЛЕКТРОИНСТАЛАТЕРСКИ РАДОВИ:</t>
  </si>
  <si>
    <t xml:space="preserve"> УКУПНО :</t>
  </si>
  <si>
    <t>ЕСКАЛАТОРИ - ПОКРЕТНЕ СТЕПЕНИЦЕ</t>
  </si>
  <si>
    <t>ОПШТА  РЕКАПИТУЛАЦИЈА</t>
  </si>
  <si>
    <t>A</t>
  </si>
  <si>
    <r>
      <rPr>
        <b/>
        <sz val="11"/>
        <rFont val="Arial Narrow"/>
        <family val="2"/>
      </rPr>
      <t>Напомена</t>
    </r>
    <r>
      <rPr>
        <sz val="11"/>
        <rFont val="Arial Narrow"/>
        <family val="2"/>
      </rPr>
      <t xml:space="preserve">: </t>
    </r>
    <r>
      <rPr>
        <b/>
        <sz val="11"/>
        <rFont val="Arial Narrow"/>
        <family val="2"/>
      </rPr>
      <t>Потребно је обезбедити пројекат реконструкције канализационе мреже, с обзиром да је неопходно раздвојити кишну и фекалну канализацију. Обезбедити све потребне дозволе и сагласности.</t>
    </r>
  </si>
  <si>
    <t xml:space="preserve">РАЗНИ  РАДОВИ </t>
  </si>
  <si>
    <t>РАЗНИ  РАДОВИ</t>
  </si>
  <si>
    <t>Демонтажа и уклањање кућице за чувара основе 2 м2 од алуминијума и стаклених елемената (и објекта непосредно поред кућице), одложити на место које одреди Инвеститор .Обрачун по комаду.</t>
  </si>
  <si>
    <t>Демонтажа сливне решетке димензија 330х50 цм, 540х38цм, 540х23цм  и 277х37 цм на излазу из подходника од метала на две позиције, утовар и одвоз шута на депонију . Обрачун по комаду.</t>
  </si>
  <si>
    <t>Демонтажа   постојећих металних противпожарних врата димензија 220х200 цм,  за излаз из станице са одвозом шута на депонију удаљености до 15 км. Обрачун по комаду врата.</t>
  </si>
  <si>
    <t>Прање вештачког пикованог камена свих зидних површина, под контролисаним притиском  неагресивним поступком применом вруће водене паре применом микрофиног минералног пудера како би се скинуле флеке, слојеви патине, прашине и слично, а не оштете површине вештачког камена. Обрачун по м2.</t>
  </si>
  <si>
    <t>Набавка материјала, израда и  монтажа пуног панела на постојећа двокрилна  метална решеткаста врата димензија 240x230 cm  код перонског стајалишта. Крила врата обложити челичним лимом.  Мере узети на лицу места . Обрачун по комаду.</t>
  </si>
  <si>
    <t>а</t>
  </si>
  <si>
    <t>б</t>
  </si>
  <si>
    <t>димензија  79х79 цм</t>
  </si>
  <si>
    <t>димензија  98х142 цм</t>
  </si>
  <si>
    <t>в</t>
  </si>
  <si>
    <t>димензија  119х128 цм</t>
  </si>
  <si>
    <t xml:space="preserve">* конзолна   WC  шоља </t>
  </si>
  <si>
    <t>1.  РУШЕЊА И ДЕМОНТАЖЕ</t>
  </si>
  <si>
    <t xml:space="preserve">* писоара </t>
  </si>
  <si>
    <t>Набавка и уградња пропусних вентила  произвођача "WAVIN" или сл.  са капом и хромираном розетом. Обрачун по комаду.</t>
  </si>
  <si>
    <t>Одгушење канализационе мреже под притиском ауцистерном VOMA. Обрачун паушално.</t>
  </si>
  <si>
    <t>Демонтажа плоче са  умиваонионицима у таоалетима. Плоче од композитног минералног материјала типа  corian Solid surface white colour Designer White d=10mm. Плоче је постаљена  преко скривене конструкције која се не демонтира. Након тога демонтирати све умиваонике. Шут прикупити, изнети,утоварити на камион и одвести на градску депонију удаљености до 15 км. Обрачун  комплет демонтиране позиције.</t>
  </si>
  <si>
    <t xml:space="preserve"> А) РАЗНИ РАДОВИ</t>
  </si>
  <si>
    <t>2. ИНСТАЛАЦИЈА КАНАЛИЗАЦИЈЕ</t>
  </si>
  <si>
    <t>3.  САНИТАРИЈЕ:</t>
  </si>
  <si>
    <t>3.1</t>
  </si>
  <si>
    <t>Набавка и монтажа плоче са формирањем умиваоника у таоалетима. Плоче од композитног минералног материјала типа цориан Солид сурфаце wхите цолоур Десигнер Wхите д=10мм. Плоче поставити преко постојеће скривене конструкције. Плоча је димензије по узору на постојећу  са 4  умиваоника  димензије према постојећим, у свему према графичкој документацији Извођача.  Мере проверити на лицу места.Обрачун по ком комплет монтиране позиције, са постојећом подконструкцијом и са свим потребним припремним радовима, радом и материјалом до потпуне готовости у складу са детаљом и описом.</t>
  </si>
  <si>
    <t>Набавка, пренос и монтажа комплетних умиваоника у плоче од композитног минералног материјала, са 4 точећа места, 4 једноручне батерије (Армал или сл.) за топлу и хладну воду, са групним мрежним напајањем, са претходно подесивим механичким мешањем ТВ+ХВ, перлатором са ограничењем протока воде, два "бриноx" црева Р⅜" за прикључак воде са ситом против нечистоћа и неповратним вентилима. Све као Грохе; 2 угаона вентила ДН15 спојена на довод воде. Обрачун по комплету.</t>
  </si>
  <si>
    <t xml:space="preserve">I   </t>
  </si>
  <si>
    <t>III   АЛУМИНИЈУМСКА СТОЛАРИЈА   УКУПНО :</t>
  </si>
  <si>
    <t>Набавка материјала и израда и монтажа клупа у доњем делу вестибила у свему према узору на постојеће, израђене од метала и дрвета. Ценом је обухваћен матријал и рад . Обрачун по комаду.</t>
  </si>
  <si>
    <t>Набавка материјала и прање свих површина од бетона, под контролисаним притиском  неагресивним поступком применом вруће водене паре применом микрофиног минералног пудера како би се скинуле флеке, слојеви патине, прашине и слично, а не оштете површине вештачког камена, позија: на излазу из потходника. Обрачун по м2.</t>
  </si>
  <si>
    <t>Р Е К А П И Т У Л А Ц И Ј А           А) ЕСКАЛАТОРИ - ПОКРЕТНЕ СТЕПЕНИЦЕ</t>
  </si>
  <si>
    <t xml:space="preserve"> ДЕМОНТАЖЕ И РУШЕЊА:</t>
  </si>
  <si>
    <t>II   ДЕМОНТАЖЕ И РУШЕЊА   УКУПНО :</t>
  </si>
  <si>
    <t>ДЕМОНТАЖЕ  И РУШЕЊА</t>
  </si>
  <si>
    <t>УКУПНО :</t>
  </si>
  <si>
    <t>ДЕМОНТАЖЕ И РУШЕЊА</t>
  </si>
  <si>
    <t>УКУПНO:</t>
  </si>
  <si>
    <t>ГРАЂЕВИНСКО - ЗАНАТСКИ РАДОВИ:</t>
  </si>
  <si>
    <t xml:space="preserve">Р Е К А П И Т У Л А Ц И Ј А           Б )  ГРАЂЕВИНСКО - ЗАНАТСКИХ РАДОВА </t>
  </si>
  <si>
    <t xml:space="preserve">Б) ГРАЂЕВИНСКО - ЗАНАТСКИ РАДОВИ </t>
  </si>
  <si>
    <t>4.</t>
  </si>
  <si>
    <t>В)   Станица Вуков споменик - санитарни чвор /ниво -2/</t>
  </si>
  <si>
    <t>Р Е К А П И Т У Л А Ц И Ј А        В)   Станица Вуков споменик - санитарни чвор /ниво -2/</t>
  </si>
  <si>
    <t xml:space="preserve">РЕКАПИТУЛАЦИЈА       Г)    ЕЛЕКТРОИНСТАЛАТЕРСКИ  РАДОВИ </t>
  </si>
  <si>
    <t>Г)    ЕЛЕКТРОИНСТАЛАТЕРСКИ  РАДОВИ НА ЖЕЛЕЗНИЧКОЈ СТАНИЦИ ВУКОВ СПОМЕНИК</t>
  </si>
  <si>
    <t>В</t>
  </si>
  <si>
    <t xml:space="preserve">Чишћење и прање комплетних санитарних чворова. Извршити детаљно чишћење целог санитарног чвора: прање свих површина од керамике,плоче од композитног минералног материјала типа  corian Solid surface white colour Designer White, славине, конзолних wc шоља, писоара и свих остали плочастих и панелних елемената, са средствима прилагођеним за ту намену.Обрачун по м2 основе.  </t>
  </si>
  <si>
    <t xml:space="preserve">Набавка, транспорт и монтажа зидно постављеног писоара у свему према постојећем, са скривеним качењем и скривеним инсталацијама, дим 31/39 цм у белој боји  (као тип BIG BOY MUSE URINAL 31/39 cm CATALANO или одговарајуће) са уграђеним сетом (инфрацрвено активирање испирача,батеријско напајање) комплет са сифоном, зидним носачем писоара за уградњу у гипсане преградне зидове (као тип произвођача GEBERET или одговарајуће) и керамичком зидном преградом. Обрачун по комаду.   </t>
  </si>
  <si>
    <t>Постављање заштитне ограде од ПВЦ-а око свих делова који буду предмет санације на градилишту. Висина ограде је мин 2 m. Ограда је од монтажно демонтажних стубова ПВЦ градилишне мреже.</t>
  </si>
  <si>
    <t>Набавка материјала, припрема и заштита  површина дебљом грађевинском фолијом, од минимум 150 микрона, током извођења радова. Сва евентуална прљања и оштећења падају на терет извођача. Плаћа се само једном током извођења радова. Обрачун по м2.</t>
  </si>
  <si>
    <t>Прикупљање постојећег шута и одвоз шута на
градску депонију удаљену до 15км. Обрачун по м³</t>
  </si>
  <si>
    <t>Пажљива демонтажа  свих оштећених  мермерних плоча. Плоче демонтирати и подлогу скинути до бетонске конструкције. Плоче очистити од малтера и сложити. Шут изнети, утоварити у камион и одвести на градску депонију удаљености до 15 км. Обрачун по м2 пода.</t>
  </si>
  <si>
    <t>dan</t>
  </si>
  <si>
    <t xml:space="preserve">Монтажа и демонтажа металне цевасте покретне скеле, за радове у свему по важећим прописима . Скела мора бити статички стабилна, да поседује одговарајући атест и висине најмање  7 метара. На сваких 2м висине поставити радне платформе од металних елемената. Са спољне стране платформи поставити металне елементе на "кант". 
</t>
  </si>
  <si>
    <t>Пажљива заштита свог намештаја, подних површина и осталог  (прекидачи, утикачи, техника, расвета, клупе, столови, столице, сви плочасти материјали од дрвета стакла, керамике, иверице, столарије - алуминарије...),заштитити чврстим најлоном од минимум 30 микрона. Сва евентуална прљања и оштећења намештаја падају не терет извођача.</t>
  </si>
  <si>
    <t>Обрада шпалетни око нових двокрилних сигурносних противпожарних врата у свему према постојећим (постојећа шпалетна је пиковани вештачки камен у  резедо боји),  димензија врата 220x200 цм. Обрачун по м1.</t>
  </si>
  <si>
    <t>Поред колосека, на станици Вуков споменик, налази се Булбудерски бунар за који је потребно: чишћење, прање, пескирење металних и бетонских површина на улазу као и фарбање металних елемената.</t>
  </si>
  <si>
    <t xml:space="preserve">Набавка материјала, чишћење, прање и полирање свих површина од мермера, гранита и тераца, подова и зидова  и жуте траке дистанцера неагресивним хемијским средствима за ту намену. Обрачун по м2 . </t>
  </si>
  <si>
    <t xml:space="preserve">Чишћење  плафона од  металних панела изнад покретних степенице - ескалатора  неагресивним средством за метал. Обрачун по м2.   </t>
  </si>
  <si>
    <t>Чишћење просторија у објекту и око објекта, од  грађевинског шута са преносом шута на депонију коју ивеститор одреди на раздаљини до 15 km. Детаљно чишћење након изведених радова. Обрачун по m³.</t>
  </si>
  <si>
    <t>Демонтирање постојећих сатова на станици и одлагање на место које одреди Инвеститор. Обрачун по комаду.</t>
  </si>
  <si>
    <t xml:space="preserve">Израда пројекта електроинсталације за радове који су обухваћени предмером електроинсталатерских радова, (у оквиру станичног подручја). Пројекат одрадити по стандардима и прописима за електроинсталатерске радове, тако да за њега може да се добије грађевинска дозвола. </t>
  </si>
  <si>
    <t>Набавка и уградња дан-ноћ лед светлећих  реклама са  натписом "Вуков споменик - Vukov Spomenik" и пратећом електро инсталацијом, на сва 4 уласка у подходник из парка . На три улаза је потребно направити челичну конструкцију од цеви 10x10 cm. Обрачун по комаду.</t>
  </si>
  <si>
    <t>m1</t>
  </si>
  <si>
    <t>m2</t>
  </si>
  <si>
    <t>Набавка и постављање алуминијумских клик клак светлећих рекламних паноа димензија 100x70x10 cm по узору на постојеће. Обрачун по комаду.</t>
  </si>
  <si>
    <r>
      <t xml:space="preserve">Монтажа и дeмонтажа металне цевасте </t>
    </r>
    <r>
      <rPr>
        <i/>
        <sz val="11"/>
        <rFont val="Arial Narrow"/>
        <family val="2"/>
      </rPr>
      <t xml:space="preserve">фасаднe скеле, за </t>
    </r>
    <r>
      <rPr>
        <sz val="11"/>
        <rFont val="Arial Narrow"/>
        <family val="2"/>
      </rPr>
      <t>радове у свему по важећим прописима. Скела мора били статички стабилна и да поседује одговарајући атест, анкерована за објекат и прописно уземљена. На сваких 2.00 м висине поставити радне платформе од фосни. Користи се за све време трајања радова. Обрачун по м2 вертикалне пројекције монтиране скеле.</t>
    </r>
  </si>
  <si>
    <t>Набавка и уградња пиктограма око објекта као и на местима где их је потребно заменити, у свему према узору на постојеће. Конструкција од челичних кутија 4цм састављене варом на задату димензију, застићене пластификацијом
Табла израђена од Алубонда дебљине 3мм, пресвучена ПВЦ фолијом у боји са пиктограмима
Геровање, савијање табле и качење на конструкцију саморесцима</t>
  </si>
  <si>
    <t>ПРОТИВПОЖАРНА  ВРАТА</t>
  </si>
  <si>
    <r>
      <t xml:space="preserve">
</t>
    </r>
    <r>
      <rPr>
        <b/>
        <u/>
        <sz val="11"/>
        <rFont val="Arial Narrow"/>
        <family val="2"/>
      </rPr>
      <t xml:space="preserve">Напомена: </t>
    </r>
    <r>
      <rPr>
        <sz val="11"/>
        <rFont val="Arial Narrow"/>
        <family val="2"/>
      </rPr>
      <t xml:space="preserve"> Двокрилна пуна метална ПП врата, ватроотпорности ЕИ2 120. Врата су израђена од поцинкованог лима Д=0,8мм са ватроотпорном испуном и ватроотпорном касетом за браву. Рам врата израђен од челичног лима д=1,5мм са лежиштем на дихт гуму и експандирајућу траку. Врата су снабдевена са три шарке, (две са опругом за самозатварање), ПП  бравом и кваком. Врата су без прага. Варата морају бити атестирана у акредитованој институцији (ИМС или други).                                                                                                 
           </t>
    </r>
  </si>
  <si>
    <t>Набавка и постављање WC шоље и водокотлића типа TURKUAZ - Noura C monoblok, или одговарајућа истог или бољег квалитета. WC шољу причврстити одговарајућим типловима и месинганим шрафовима, преко подметача од гуме.  Водокотлић поставити и повезати са вентилом. WC шољу и водокотлић доставит на увид Пројектанту. Обрачун по комаду.</t>
  </si>
  <si>
    <t>Набавка и уградња држача за тоалет папир, типа ROSAN S2 2909, или одговарајући истог или сличног квалитета. Обрачун по ком.</t>
  </si>
  <si>
    <t>Набавка и уградња диспензера за течни сапун  MERIDA STELLA MAXI мат 800 ml, или одговарајући истог или сличног квалитета. Обрачун по ком.</t>
  </si>
  <si>
    <t>Набавка и уградња сушача за руке, типа Dyson airblade 9kJ, или одговарајући истог или сличног квалитета. Обрачун по ком.</t>
  </si>
  <si>
    <t xml:space="preserve">Демонтажа постојећих пиктограма у објекту. Шут прикупити, изнети,утоварити на камион и одвести на градску депонију удаљености дo 15 км. </t>
  </si>
  <si>
    <t>Запуњавање шлицева насталих приликом демонтаже и поновне монтаже врата.</t>
  </si>
  <si>
    <t>Чишћење сливника и сливних решетки машинама под високим притиском у подходнику, намењене за одвођење атмосферских вода.</t>
  </si>
  <si>
    <t>Демонтажа  купатилских сливника и одвоз на градску депонију до 15 км удаљености. Обрачун по комаду.</t>
  </si>
  <si>
    <t>Набавка и уградња каблова N2 XH - J 3x2.5 mm².</t>
  </si>
  <si>
    <t>Набавка и уградња панцир црева Ø13 за каблове. У обрачун спада сав потребан материјал за рад и руке.</t>
  </si>
  <si>
    <t>Снимање и испитивање постојеће канализацијионе мреже на комплетној станици Вуков споменик.</t>
  </si>
  <si>
    <t>Набавка и уградња СОЛЕД лед рефлектора од 50W 6400K,   IP67 (заштита од прашине, воде) на лучном зиду изнад полазне тачке ескалатора код перонског дела, као и код свих улазака у подходник из парка, а све у договору са Инвеститором. Обрачун по комаду.</t>
  </si>
  <si>
    <t>Набавка и уградња лед стрела од 16W, 6400К у дужини од 120цм. Обрачун по комаду.</t>
  </si>
  <si>
    <t>Набавка и постављање двокрилних сигурносних противпожарних врата,  димензија 220x200 цм. Обрачун по комаду врата.</t>
  </si>
  <si>
    <r>
      <rPr>
        <b/>
        <sz val="11"/>
        <rFont val="Arial Narrow"/>
        <family val="2"/>
      </rPr>
      <t>ЗАМЕНА ПОКРЕТНИХ СТЕПЕНИЦА - ескалатора</t>
    </r>
    <r>
      <rPr>
        <sz val="11"/>
        <rFont val="Arial Narrow"/>
        <family val="2"/>
      </rPr>
      <t>: малих етажних серијског броја 46,47,60 и 61 . Висине дизања и позиције малих етажних ескалатора:
Ескалатор број 46 висина дизања 3,2 метра (ниво благајна-пешачка пасарела)
Ескалатор број 47 висина дизања 3,2 метра (ниво благајна-пешачка пасарела)
Ескалатор број 60 висина дизања 4,55 метра (ниво пешачка пасарела-технички факултет)
Ескалатор број 61 висина дизања 6,7 метара (ниво пешачка пасарела-споменик Вук)
са израдом пројектно-техничке документације. Обрачун по комаду.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</si>
</sst>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D_i_n_._-;\-* #,##0.00\ _D_i_n_._-;_-* &quot;-&quot;??\ _D_i_n_._-;_-@_-"/>
    <numFmt numFmtId="165" formatCode="_(* #,##0_);_(* \(#,##0\);_(* &quot;-&quot;??_);_(@_)"/>
  </numFmts>
  <fonts count="39">
    <font>
      <sz val="11"/>
      <color theme="1"/>
      <name val="Calibri"/>
      <family val="2"/>
      <scheme val="minor"/>
    </font>
    <font>
      <sz val="11"/>
      <color theme="1"/>
      <name val="Calibri"/>
      <family val="2"/>
      <scheme val="minor"/>
    </font>
    <font>
      <sz val="10"/>
      <name val="Arial Narrow"/>
      <family val="2"/>
    </font>
    <font>
      <sz val="10"/>
      <name val="Arial"/>
      <family val="2"/>
    </font>
    <font>
      <sz val="10"/>
      <name val="YU Times New Roman"/>
      <charset val="204"/>
    </font>
    <font>
      <b/>
      <sz val="11"/>
      <name val="Arial Narrow"/>
      <family val="2"/>
    </font>
    <font>
      <sz val="9"/>
      <color theme="1"/>
      <name val="Calibri"/>
      <family val="2"/>
      <scheme val="minor"/>
    </font>
    <font>
      <sz val="10"/>
      <name val="Arial"/>
      <family val="2"/>
      <charset val="238"/>
    </font>
    <font>
      <sz val="12"/>
      <name val="Calibri"/>
      <family val="2"/>
    </font>
    <font>
      <sz val="10"/>
      <name val="Arial"/>
      <family val="2"/>
      <charset val="1"/>
    </font>
    <font>
      <sz val="11"/>
      <name val="Arial Narrow"/>
      <family val="2"/>
    </font>
    <font>
      <sz val="11"/>
      <color rgb="FFFF0000"/>
      <name val="Arial Narrow"/>
      <family val="2"/>
    </font>
    <font>
      <sz val="11"/>
      <color theme="1"/>
      <name val="Arial Narrow"/>
      <family val="2"/>
    </font>
    <font>
      <b/>
      <i/>
      <sz val="11"/>
      <name val="Arial Narrow"/>
      <family val="2"/>
    </font>
    <font>
      <b/>
      <sz val="11"/>
      <color rgb="FFFF0000"/>
      <name val="Arial Narrow"/>
      <family val="2"/>
    </font>
    <font>
      <i/>
      <sz val="11"/>
      <name val="Arial Narrow"/>
      <family val="2"/>
    </font>
    <font>
      <sz val="11"/>
      <color rgb="FF000000"/>
      <name val="Arial Narrow"/>
      <family val="2"/>
    </font>
    <font>
      <vertAlign val="superscript"/>
      <sz val="11"/>
      <name val="Arial Narrow"/>
      <family val="2"/>
    </font>
    <font>
      <sz val="11"/>
      <name val="Arial"/>
      <family val="2"/>
    </font>
    <font>
      <b/>
      <sz val="12"/>
      <name val="Times New Roman"/>
      <family val="1"/>
    </font>
    <font>
      <sz val="12"/>
      <name val="Times New Roman"/>
      <family val="1"/>
    </font>
    <font>
      <sz val="11"/>
      <name val="Times New Roman"/>
      <family val="1"/>
    </font>
    <font>
      <sz val="11"/>
      <name val="Calibri"/>
      <family val="2"/>
      <scheme val="minor"/>
    </font>
    <font>
      <sz val="12"/>
      <name val="Arial Narrow"/>
      <family val="2"/>
    </font>
    <font>
      <b/>
      <sz val="12"/>
      <name val="Arial Narrow"/>
      <family val="2"/>
    </font>
    <font>
      <sz val="12"/>
      <color theme="1"/>
      <name val="Arial Narrow"/>
      <family val="2"/>
    </font>
    <font>
      <sz val="11"/>
      <color indexed="8"/>
      <name val="Arial Narrow"/>
      <family val="2"/>
    </font>
    <font>
      <sz val="12"/>
      <name val="YU Times New Roman"/>
      <charset val="204"/>
    </font>
    <font>
      <sz val="12"/>
      <color theme="1"/>
      <name val="Times New Roman"/>
      <family val="1"/>
    </font>
    <font>
      <b/>
      <u/>
      <sz val="11"/>
      <name val="Arial Narrow"/>
      <family val="2"/>
    </font>
    <font>
      <sz val="11"/>
      <color theme="1"/>
      <name val="Calibri"/>
      <family val="2"/>
      <charset val="238"/>
      <scheme val="minor"/>
    </font>
    <font>
      <b/>
      <sz val="12"/>
      <color theme="1"/>
      <name val="Arial Narrow"/>
      <family val="2"/>
    </font>
    <font>
      <b/>
      <sz val="11"/>
      <name val="Arial"/>
      <family val="2"/>
    </font>
    <font>
      <sz val="11"/>
      <color rgb="FFFF0000"/>
      <name val="Arial"/>
      <family val="2"/>
    </font>
    <font>
      <b/>
      <i/>
      <sz val="11"/>
      <name val="Arial"/>
      <family val="2"/>
    </font>
    <font>
      <b/>
      <i/>
      <sz val="12"/>
      <name val="Arial Narrow"/>
      <family val="2"/>
    </font>
    <font>
      <sz val="10"/>
      <color theme="1"/>
      <name val="Calibri"/>
      <family val="2"/>
      <scheme val="minor"/>
    </font>
    <font>
      <sz val="11"/>
      <color rgb="FFFF0000"/>
      <name val="Calibri"/>
      <family val="2"/>
      <scheme val="minor"/>
    </font>
    <font>
      <sz val="11"/>
      <color rgb="FFFF0000"/>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diagonal/>
    </border>
    <border>
      <left/>
      <right style="thin">
        <color indexed="64"/>
      </right>
      <top style="thin">
        <color indexed="8"/>
      </top>
      <bottom/>
      <diagonal/>
    </border>
    <border>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14">
    <xf numFmtId="0" fontId="0" fillId="0" borderId="0"/>
    <xf numFmtId="43" fontId="1" fillId="0" borderId="0" applyFont="0" applyFill="0" applyBorder="0" applyAlignment="0" applyProtection="0"/>
    <xf numFmtId="0" fontId="3" fillId="0" borderId="0"/>
    <xf numFmtId="0" fontId="4" fillId="0" borderId="0"/>
    <xf numFmtId="164" fontId="4" fillId="0" borderId="0" applyFont="0" applyFill="0" applyBorder="0" applyAlignment="0" applyProtection="0"/>
    <xf numFmtId="0" fontId="3" fillId="0" borderId="0"/>
    <xf numFmtId="43" fontId="3" fillId="0" borderId="0" applyFont="0" applyFill="0" applyBorder="0" applyAlignment="0" applyProtection="0"/>
    <xf numFmtId="0" fontId="7" fillId="0" borderId="0"/>
    <xf numFmtId="0" fontId="9" fillId="0" borderId="0"/>
    <xf numFmtId="0" fontId="7"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0" fontId="30" fillId="0" borderId="0"/>
  </cellStyleXfs>
  <cellXfs count="552">
    <xf numFmtId="0" fontId="0" fillId="0" borderId="0" xfId="0"/>
    <xf numFmtId="0" fontId="2" fillId="0" borderId="0" xfId="0" applyFont="1" applyAlignment="1">
      <alignment horizontal="right"/>
    </xf>
    <xf numFmtId="0" fontId="8" fillId="0" borderId="0" xfId="0" applyFont="1"/>
    <xf numFmtId="0" fontId="10" fillId="0" borderId="1" xfId="0" applyFont="1" applyBorder="1" applyAlignment="1">
      <alignment horizontal="center" vertical="top"/>
    </xf>
    <xf numFmtId="0" fontId="10" fillId="3" borderId="1" xfId="0" applyFont="1" applyFill="1" applyBorder="1" applyAlignment="1">
      <alignment horizontal="center" wrapText="1"/>
    </xf>
    <xf numFmtId="4" fontId="10" fillId="3" borderId="1" xfId="1" applyNumberFormat="1" applyFont="1" applyFill="1" applyBorder="1" applyAlignment="1">
      <alignment horizontal="center" wrapText="1"/>
    </xf>
    <xf numFmtId="43" fontId="10" fillId="3" borderId="1" xfId="1" applyFont="1" applyFill="1" applyBorder="1" applyAlignment="1">
      <alignment horizontal="right" wrapText="1"/>
    </xf>
    <xf numFmtId="43" fontId="10" fillId="3" borderId="1" xfId="1" applyFont="1" applyFill="1" applyBorder="1" applyAlignment="1">
      <alignment horizontal="right"/>
    </xf>
    <xf numFmtId="0" fontId="5" fillId="0" borderId="1" xfId="0" applyFont="1" applyBorder="1" applyAlignment="1">
      <alignment horizontal="center"/>
    </xf>
    <xf numFmtId="0" fontId="10" fillId="0" borderId="0" xfId="0" applyFont="1" applyAlignment="1">
      <alignment horizontal="right"/>
    </xf>
    <xf numFmtId="0" fontId="10" fillId="0" borderId="8" xfId="0" applyFont="1" applyBorder="1" applyAlignment="1">
      <alignment horizontal="center" vertical="top"/>
    </xf>
    <xf numFmtId="0" fontId="10" fillId="0" borderId="1" xfId="0" applyFont="1" applyBorder="1" applyAlignment="1">
      <alignment horizontal="justify" vertical="top" wrapText="1"/>
    </xf>
    <xf numFmtId="4" fontId="10" fillId="0" borderId="1" xfId="1" applyNumberFormat="1" applyFont="1" applyBorder="1" applyAlignment="1">
      <alignment horizontal="center"/>
    </xf>
    <xf numFmtId="43" fontId="10" fillId="0" borderId="1" xfId="1" applyFont="1" applyBorder="1" applyAlignment="1">
      <alignment horizontal="right"/>
    </xf>
    <xf numFmtId="0" fontId="10" fillId="3" borderId="1" xfId="0" applyFont="1" applyFill="1" applyBorder="1" applyAlignment="1">
      <alignment horizontal="center" vertical="top" wrapText="1"/>
    </xf>
    <xf numFmtId="49" fontId="10" fillId="0" borderId="0" xfId="0" applyNumberFormat="1" applyFont="1" applyAlignment="1">
      <alignment horizontal="center" vertical="top"/>
    </xf>
    <xf numFmtId="0" fontId="10" fillId="0" borderId="0" xfId="0" applyFont="1" applyAlignment="1">
      <alignment horizontal="justify" vertical="center" wrapText="1"/>
    </xf>
    <xf numFmtId="4" fontId="10" fillId="0" borderId="0" xfId="1" applyNumberFormat="1" applyFont="1" applyAlignment="1">
      <alignment horizontal="center"/>
    </xf>
    <xf numFmtId="43" fontId="10" fillId="0" borderId="0" xfId="1" applyFont="1" applyAlignment="1">
      <alignment horizontal="right"/>
    </xf>
    <xf numFmtId="2" fontId="10" fillId="3" borderId="1" xfId="0" applyNumberFormat="1" applyFont="1" applyFill="1" applyBorder="1" applyAlignment="1">
      <alignment horizontal="center" wrapText="1"/>
    </xf>
    <xf numFmtId="4" fontId="10" fillId="3" borderId="1" xfId="0" applyNumberFormat="1" applyFont="1" applyFill="1" applyBorder="1" applyAlignment="1">
      <alignment horizontal="center" wrapText="1"/>
    </xf>
    <xf numFmtId="4" fontId="10" fillId="3" borderId="1" xfId="0" applyNumberFormat="1" applyFont="1" applyFill="1" applyBorder="1" applyAlignment="1">
      <alignment horizontal="right" wrapText="1"/>
    </xf>
    <xf numFmtId="0" fontId="10" fillId="0" borderId="1" xfId="0" applyFont="1" applyBorder="1" applyAlignment="1">
      <alignment horizontal="center" wrapText="1"/>
    </xf>
    <xf numFmtId="2" fontId="10" fillId="0" borderId="1" xfId="0" applyNumberFormat="1" applyFont="1" applyBorder="1" applyAlignment="1">
      <alignment horizontal="center" wrapText="1"/>
    </xf>
    <xf numFmtId="0" fontId="16" fillId="3" borderId="14" xfId="0" applyFont="1" applyFill="1" applyBorder="1" applyAlignment="1">
      <alignment horizontal="center" vertical="top"/>
    </xf>
    <xf numFmtId="4" fontId="10" fillId="0" borderId="1" xfId="0" applyNumberFormat="1" applyFont="1" applyBorder="1" applyAlignment="1">
      <alignment horizontal="center" wrapText="1"/>
    </xf>
    <xf numFmtId="49" fontId="10" fillId="0" borderId="15" xfId="0" applyNumberFormat="1" applyFont="1" applyBorder="1" applyAlignment="1">
      <alignment horizontal="center" vertical="top"/>
    </xf>
    <xf numFmtId="4" fontId="10" fillId="0" borderId="0" xfId="1" applyNumberFormat="1" applyFont="1" applyBorder="1" applyAlignment="1">
      <alignment horizontal="center"/>
    </xf>
    <xf numFmtId="0" fontId="10" fillId="0" borderId="3" xfId="0" applyFont="1" applyBorder="1" applyAlignment="1">
      <alignment horizontal="right"/>
    </xf>
    <xf numFmtId="49" fontId="10" fillId="3" borderId="1" xfId="0" applyNumberFormat="1" applyFont="1" applyFill="1" applyBorder="1" applyAlignment="1">
      <alignment horizontal="center" vertical="top"/>
    </xf>
    <xf numFmtId="0" fontId="10" fillId="3" borderId="1" xfId="0" applyFont="1" applyFill="1" applyBorder="1" applyAlignment="1">
      <alignment horizontal="justify" vertical="top" wrapText="1"/>
    </xf>
    <xf numFmtId="43" fontId="10" fillId="0" borderId="1" xfId="6" applyFont="1" applyBorder="1" applyAlignment="1">
      <alignment horizontal="right"/>
    </xf>
    <xf numFmtId="0" fontId="12" fillId="0" borderId="0" xfId="0" applyFont="1"/>
    <xf numFmtId="4" fontId="10" fillId="0" borderId="11" xfId="0" applyNumberFormat="1" applyFont="1" applyBorder="1" applyAlignment="1">
      <alignment horizontal="center" wrapText="1"/>
    </xf>
    <xf numFmtId="2" fontId="10" fillId="0" borderId="11" xfId="0" applyNumberFormat="1" applyFont="1" applyBorder="1" applyAlignment="1">
      <alignment horizontal="center" wrapText="1"/>
    </xf>
    <xf numFmtId="0" fontId="10" fillId="3" borderId="11" xfId="0" applyFont="1" applyFill="1" applyBorder="1" applyAlignment="1">
      <alignment horizontal="center" wrapText="1"/>
    </xf>
    <xf numFmtId="4" fontId="10" fillId="3" borderId="11" xfId="0" applyNumberFormat="1" applyFont="1" applyFill="1" applyBorder="1" applyAlignment="1">
      <alignment horizontal="center" wrapText="1"/>
    </xf>
    <xf numFmtId="0" fontId="10" fillId="3" borderId="14" xfId="0" applyFont="1" applyFill="1" applyBorder="1" applyAlignment="1">
      <alignment horizontal="center" vertical="top"/>
    </xf>
    <xf numFmtId="0" fontId="10" fillId="0" borderId="1" xfId="0" applyFont="1" applyBorder="1" applyAlignment="1">
      <alignment horizontal="center" vertical="center" wrapText="1"/>
    </xf>
    <xf numFmtId="4" fontId="10" fillId="3" borderId="4" xfId="0" applyNumberFormat="1" applyFont="1" applyFill="1" applyBorder="1" applyAlignment="1">
      <alignment horizontal="center" wrapText="1"/>
    </xf>
    <xf numFmtId="0" fontId="10" fillId="3" borderId="1" xfId="0" applyFont="1" applyFill="1" applyBorder="1" applyAlignment="1">
      <alignment horizontal="center" vertical="top"/>
    </xf>
    <xf numFmtId="0" fontId="22" fillId="0" borderId="0" xfId="0" applyFont="1"/>
    <xf numFmtId="0" fontId="3" fillId="0" borderId="0" xfId="0" applyFont="1"/>
    <xf numFmtId="0" fontId="10" fillId="0" borderId="1" xfId="0" applyFont="1" applyBorder="1" applyAlignment="1">
      <alignment horizontal="center" vertical="center"/>
    </xf>
    <xf numFmtId="4" fontId="10" fillId="0" borderId="1" xfId="6" applyNumberFormat="1" applyFont="1" applyBorder="1" applyAlignment="1">
      <alignment horizontal="center"/>
    </xf>
    <xf numFmtId="0" fontId="10" fillId="3" borderId="1" xfId="0" applyFont="1" applyFill="1" applyBorder="1" applyAlignment="1">
      <alignment horizontal="left" vertical="center" wrapText="1"/>
    </xf>
    <xf numFmtId="0" fontId="20" fillId="0" borderId="0" xfId="0" applyFont="1"/>
    <xf numFmtId="0" fontId="10" fillId="0" borderId="1" xfId="0" applyFont="1" applyBorder="1" applyAlignment="1">
      <alignment horizontal="left" vertical="top" wrapText="1"/>
    </xf>
    <xf numFmtId="0" fontId="23" fillId="0" borderId="0" xfId="3" applyFont="1"/>
    <xf numFmtId="0" fontId="27" fillId="0" borderId="0" xfId="3" applyFont="1"/>
    <xf numFmtId="0" fontId="4" fillId="0" borderId="0" xfId="3"/>
    <xf numFmtId="0" fontId="20" fillId="0" borderId="0" xfId="3" applyFont="1"/>
    <xf numFmtId="0" fontId="21" fillId="0" borderId="0" xfId="3" applyFont="1"/>
    <xf numFmtId="0" fontId="28" fillId="0" borderId="0" xfId="3" applyFont="1" applyAlignment="1">
      <alignment wrapText="1"/>
    </xf>
    <xf numFmtId="4" fontId="20" fillId="0" borderId="0" xfId="3" applyNumberFormat="1" applyFont="1"/>
    <xf numFmtId="0" fontId="10" fillId="0" borderId="0" xfId="3" applyFont="1"/>
    <xf numFmtId="0" fontId="21" fillId="3" borderId="0" xfId="3" applyFont="1" applyFill="1"/>
    <xf numFmtId="49" fontId="10" fillId="0" borderId="1" xfId="0" applyNumberFormat="1" applyFont="1" applyBorder="1" applyAlignment="1">
      <alignment horizontal="center" vertical="top" wrapText="1"/>
    </xf>
    <xf numFmtId="0" fontId="12" fillId="0" borderId="0" xfId="3" applyFont="1"/>
    <xf numFmtId="0" fontId="10" fillId="3" borderId="0" xfId="3" applyFont="1" applyFill="1"/>
    <xf numFmtId="0" fontId="10" fillId="3" borderId="1" xfId="3" applyFont="1" applyFill="1" applyBorder="1" applyAlignment="1">
      <alignment horizontal="center" wrapText="1"/>
    </xf>
    <xf numFmtId="0" fontId="5" fillId="0" borderId="1" xfId="3" applyFont="1" applyBorder="1" applyAlignment="1">
      <alignment horizontal="center" vertical="top" wrapText="1"/>
    </xf>
    <xf numFmtId="0" fontId="5" fillId="0" borderId="1" xfId="3" applyFont="1" applyBorder="1" applyAlignment="1">
      <alignment vertical="top"/>
    </xf>
    <xf numFmtId="0" fontId="5" fillId="0" borderId="1" xfId="3" applyFont="1" applyBorder="1" applyAlignment="1">
      <alignment horizontal="center" wrapText="1"/>
    </xf>
    <xf numFmtId="2" fontId="5" fillId="0" borderId="1" xfId="3" applyNumberFormat="1" applyFont="1" applyBorder="1" applyAlignment="1">
      <alignment horizontal="center" wrapText="1"/>
    </xf>
    <xf numFmtId="4" fontId="5" fillId="0" borderId="1" xfId="3" applyNumberFormat="1" applyFont="1" applyBorder="1" applyAlignment="1">
      <alignment horizontal="center" wrapText="1"/>
    </xf>
    <xf numFmtId="0" fontId="11" fillId="0" borderId="0" xfId="3" applyFont="1" applyAlignment="1">
      <alignment horizontal="center" vertical="top" wrapText="1"/>
    </xf>
    <xf numFmtId="0" fontId="11" fillId="0" borderId="0" xfId="3" applyFont="1" applyAlignment="1">
      <alignment vertical="top" wrapText="1"/>
    </xf>
    <xf numFmtId="0" fontId="11" fillId="0" borderId="0" xfId="3" applyFont="1" applyAlignment="1">
      <alignment horizontal="center" wrapText="1"/>
    </xf>
    <xf numFmtId="2" fontId="11" fillId="0" borderId="0" xfId="3" applyNumberFormat="1" applyFont="1" applyAlignment="1">
      <alignment horizontal="center" wrapText="1"/>
    </xf>
    <xf numFmtId="4" fontId="11" fillId="0" borderId="0" xfId="3" applyNumberFormat="1" applyFont="1" applyAlignment="1">
      <alignment horizontal="center" wrapText="1"/>
    </xf>
    <xf numFmtId="0" fontId="14" fillId="0" borderId="1" xfId="3" applyFont="1" applyBorder="1" applyAlignment="1">
      <alignment horizontal="center" wrapText="1"/>
    </xf>
    <xf numFmtId="2" fontId="14" fillId="0" borderId="1" xfId="3" applyNumberFormat="1" applyFont="1" applyBorder="1" applyAlignment="1">
      <alignment horizontal="center" wrapText="1"/>
    </xf>
    <xf numFmtId="4" fontId="14" fillId="0" borderId="1" xfId="3" applyNumberFormat="1" applyFont="1" applyBorder="1" applyAlignment="1">
      <alignment horizontal="center" wrapText="1"/>
    </xf>
    <xf numFmtId="0" fontId="5" fillId="3" borderId="18" xfId="3" applyFont="1" applyFill="1" applyBorder="1" applyAlignment="1">
      <alignment horizontal="center" vertical="top" wrapText="1"/>
    </xf>
    <xf numFmtId="0" fontId="5" fillId="3" borderId="1" xfId="3" applyFont="1" applyFill="1" applyBorder="1" applyAlignment="1">
      <alignment horizontal="center" vertical="top"/>
    </xf>
    <xf numFmtId="0" fontId="5" fillId="3" borderId="1" xfId="3" applyFont="1" applyFill="1" applyBorder="1" applyAlignment="1">
      <alignment vertical="top"/>
    </xf>
    <xf numFmtId="0" fontId="5" fillId="3" borderId="1" xfId="3" applyFont="1" applyFill="1" applyBorder="1" applyAlignment="1">
      <alignment horizontal="center" vertical="top" wrapText="1"/>
    </xf>
    <xf numFmtId="0" fontId="0" fillId="3" borderId="0" xfId="0" applyFill="1"/>
    <xf numFmtId="0" fontId="10" fillId="3" borderId="8" xfId="0" applyFont="1" applyFill="1" applyBorder="1" applyAlignment="1">
      <alignment horizontal="center" vertical="top"/>
    </xf>
    <xf numFmtId="2" fontId="10" fillId="3" borderId="11" xfId="0" applyNumberFormat="1" applyFont="1" applyFill="1" applyBorder="1" applyAlignment="1">
      <alignment horizontal="center" wrapText="1"/>
    </xf>
    <xf numFmtId="4" fontId="18" fillId="3" borderId="1" xfId="0" applyNumberFormat="1" applyFont="1" applyFill="1" applyBorder="1" applyAlignment="1">
      <alignment horizontal="center"/>
    </xf>
    <xf numFmtId="0" fontId="10" fillId="3" borderId="1" xfId="0" applyFont="1" applyFill="1" applyBorder="1" applyAlignment="1">
      <alignment horizontal="justify" vertical="top"/>
    </xf>
    <xf numFmtId="43" fontId="10" fillId="3" borderId="1" xfId="6" applyFont="1" applyFill="1" applyBorder="1" applyAlignment="1">
      <alignment horizontal="right"/>
    </xf>
    <xf numFmtId="0" fontId="12" fillId="3" borderId="1" xfId="0" applyFont="1" applyFill="1" applyBorder="1" applyAlignment="1">
      <alignment horizontal="left" vertical="top" wrapText="1"/>
    </xf>
    <xf numFmtId="0" fontId="22" fillId="3" borderId="0" xfId="0" applyFont="1" applyFill="1"/>
    <xf numFmtId="4" fontId="10" fillId="3" borderId="1" xfId="6" applyNumberFormat="1" applyFont="1" applyFill="1" applyBorder="1" applyAlignment="1">
      <alignment horizontal="center"/>
    </xf>
    <xf numFmtId="49" fontId="10" fillId="0" borderId="1" xfId="0" applyNumberFormat="1" applyFont="1" applyBorder="1" applyAlignment="1">
      <alignment horizontal="center" vertical="top"/>
    </xf>
    <xf numFmtId="0" fontId="10" fillId="0" borderId="11" xfId="0" applyFont="1" applyBorder="1" applyAlignment="1">
      <alignment horizontal="center"/>
    </xf>
    <xf numFmtId="43" fontId="10" fillId="2" borderId="1" xfId="10" applyFont="1" applyFill="1" applyBorder="1" applyAlignment="1">
      <alignment horizontal="center" wrapText="1"/>
    </xf>
    <xf numFmtId="4" fontId="12" fillId="0" borderId="1" xfId="0" applyNumberFormat="1" applyFont="1" applyBorder="1" applyAlignment="1">
      <alignment horizontal="center" wrapText="1"/>
    </xf>
    <xf numFmtId="4" fontId="10" fillId="0" borderId="1" xfId="0" applyNumberFormat="1" applyFont="1" applyBorder="1" applyAlignment="1">
      <alignment horizontal="center"/>
    </xf>
    <xf numFmtId="43" fontId="10" fillId="3" borderId="1" xfId="10" applyFont="1" applyFill="1" applyBorder="1" applyAlignment="1">
      <alignment horizontal="center" wrapText="1"/>
    </xf>
    <xf numFmtId="4" fontId="10" fillId="2" borderId="1" xfId="10" applyNumberFormat="1" applyFont="1" applyFill="1" applyBorder="1" applyAlignment="1">
      <alignment horizontal="center" wrapText="1"/>
    </xf>
    <xf numFmtId="0" fontId="10" fillId="2" borderId="1" xfId="3" applyFont="1" applyFill="1" applyBorder="1" applyAlignment="1">
      <alignment horizontal="center" wrapText="1"/>
    </xf>
    <xf numFmtId="4" fontId="10" fillId="3" borderId="1" xfId="10" applyNumberFormat="1" applyFont="1" applyFill="1" applyBorder="1" applyAlignment="1">
      <alignment horizontal="center" wrapText="1"/>
    </xf>
    <xf numFmtId="4" fontId="10" fillId="3" borderId="1" xfId="0" applyNumberFormat="1" applyFont="1" applyFill="1" applyBorder="1" applyAlignment="1">
      <alignment wrapText="1"/>
    </xf>
    <xf numFmtId="0" fontId="0" fillId="0" borderId="0" xfId="0" applyFont="1"/>
    <xf numFmtId="0" fontId="16" fillId="3" borderId="1" xfId="0" applyFont="1" applyFill="1" applyBorder="1" applyAlignment="1">
      <alignment horizontal="center" vertical="top" wrapText="1"/>
    </xf>
    <xf numFmtId="0" fontId="10" fillId="0" borderId="1" xfId="3" applyFont="1" applyBorder="1" applyAlignment="1">
      <alignment horizontal="center" wrapText="1"/>
    </xf>
    <xf numFmtId="49" fontId="10" fillId="3" borderId="1" xfId="0" applyNumberFormat="1" applyFont="1" applyFill="1" applyBorder="1" applyAlignment="1">
      <alignment horizontal="center" vertical="top" wrapText="1"/>
    </xf>
    <xf numFmtId="0" fontId="5" fillId="3" borderId="1" xfId="11" applyFont="1" applyFill="1" applyBorder="1" applyAlignment="1">
      <alignment horizontal="center" vertical="top"/>
    </xf>
    <xf numFmtId="0" fontId="5" fillId="3" borderId="1" xfId="11" applyFont="1" applyFill="1" applyBorder="1" applyAlignment="1">
      <alignment vertical="top"/>
    </xf>
    <xf numFmtId="0" fontId="10" fillId="3" borderId="1" xfId="0" applyFont="1" applyFill="1" applyBorder="1" applyAlignment="1">
      <alignment vertical="top" wrapText="1"/>
    </xf>
    <xf numFmtId="49" fontId="10" fillId="2" borderId="1" xfId="3" applyNumberFormat="1" applyFont="1" applyFill="1" applyBorder="1" applyAlignment="1">
      <alignment horizontal="center" vertical="top" wrapText="1"/>
    </xf>
    <xf numFmtId="49" fontId="10" fillId="0" borderId="11" xfId="0" applyNumberFormat="1" applyFont="1" applyBorder="1" applyAlignment="1">
      <alignment horizontal="center" vertical="top"/>
    </xf>
    <xf numFmtId="0" fontId="26" fillId="0" borderId="11" xfId="0" applyFont="1" applyBorder="1" applyAlignment="1">
      <alignment vertical="top" wrapText="1"/>
    </xf>
    <xf numFmtId="0" fontId="10" fillId="3" borderId="11" xfId="0" applyFont="1" applyFill="1" applyBorder="1" applyAlignment="1">
      <alignment horizontal="center"/>
    </xf>
    <xf numFmtId="0" fontId="10" fillId="0" borderId="11" xfId="0" applyFont="1" applyBorder="1" applyAlignment="1">
      <alignment horizontal="center" vertical="top"/>
    </xf>
    <xf numFmtId="0" fontId="5" fillId="3" borderId="4" xfId="3" applyFont="1" applyFill="1" applyBorder="1" applyAlignment="1">
      <alignment horizontal="center" vertical="top"/>
    </xf>
    <xf numFmtId="0" fontId="10" fillId="0" borderId="11" xfId="0" applyFont="1" applyBorder="1" applyAlignment="1">
      <alignment horizontal="center" vertical="top" wrapText="1"/>
    </xf>
    <xf numFmtId="4" fontId="10" fillId="0" borderId="1" xfId="10" applyNumberFormat="1" applyFont="1" applyFill="1" applyBorder="1" applyAlignment="1">
      <alignment horizontal="center" wrapText="1"/>
    </xf>
    <xf numFmtId="43" fontId="10" fillId="0" borderId="1" xfId="10" applyFont="1" applyFill="1" applyBorder="1" applyAlignment="1">
      <alignment horizontal="center" wrapText="1"/>
    </xf>
    <xf numFmtId="0" fontId="10" fillId="3" borderId="11" xfId="0" applyFont="1" applyFill="1" applyBorder="1" applyAlignment="1">
      <alignment horizontal="left" vertical="top" wrapText="1"/>
    </xf>
    <xf numFmtId="0" fontId="12" fillId="3" borderId="1" xfId="0" applyFont="1" applyFill="1" applyBorder="1" applyAlignment="1">
      <alignment vertical="top" wrapText="1"/>
    </xf>
    <xf numFmtId="0" fontId="16" fillId="3" borderId="1" xfId="0" applyFont="1" applyFill="1" applyBorder="1" applyAlignment="1">
      <alignment vertical="top" wrapText="1"/>
    </xf>
    <xf numFmtId="0" fontId="5" fillId="3" borderId="4" xfId="3" applyFont="1" applyFill="1" applyBorder="1" applyAlignment="1">
      <alignment horizontal="left" vertical="top" wrapText="1"/>
    </xf>
    <xf numFmtId="0" fontId="10" fillId="3" borderId="4" xfId="0" applyFont="1" applyFill="1" applyBorder="1" applyAlignment="1">
      <alignment vertical="top" wrapText="1"/>
    </xf>
    <xf numFmtId="0" fontId="5" fillId="0" borderId="1" xfId="11" applyFont="1" applyBorder="1" applyAlignment="1">
      <alignment vertical="top"/>
    </xf>
    <xf numFmtId="0" fontId="10" fillId="3" borderId="11" xfId="0" applyFont="1" applyFill="1" applyBorder="1" applyAlignment="1">
      <alignment horizontal="center" vertical="top"/>
    </xf>
    <xf numFmtId="0" fontId="10" fillId="3" borderId="11" xfId="0" applyFont="1" applyFill="1" applyBorder="1" applyAlignment="1">
      <alignment horizontal="justify" vertical="top" wrapText="1"/>
    </xf>
    <xf numFmtId="4" fontId="10" fillId="3" borderId="11" xfId="6" applyNumberFormat="1" applyFont="1" applyFill="1" applyBorder="1" applyAlignment="1">
      <alignment horizontal="center"/>
    </xf>
    <xf numFmtId="0" fontId="10" fillId="3" borderId="4" xfId="3" applyFont="1" applyFill="1" applyBorder="1" applyAlignment="1">
      <alignment horizontal="center" wrapText="1"/>
    </xf>
    <xf numFmtId="0" fontId="10" fillId="3" borderId="1" xfId="2" applyFont="1" applyFill="1" applyBorder="1" applyAlignment="1">
      <alignment horizontal="justify" vertical="top" wrapText="1"/>
    </xf>
    <xf numFmtId="0" fontId="16" fillId="3" borderId="11" xfId="0" applyFont="1" applyFill="1" applyBorder="1" applyAlignment="1">
      <alignment vertical="top" wrapText="1"/>
    </xf>
    <xf numFmtId="0" fontId="2" fillId="0" borderId="0" xfId="0" applyFont="1" applyAlignment="1">
      <alignment horizontal="justify" vertical="center" wrapText="1"/>
    </xf>
    <xf numFmtId="0" fontId="2" fillId="0" borderId="0" xfId="0" applyFont="1" applyAlignment="1">
      <alignment horizontal="center"/>
    </xf>
    <xf numFmtId="49" fontId="2" fillId="0" borderId="0" xfId="0" applyNumberFormat="1" applyFont="1" applyAlignment="1">
      <alignment horizontal="center" vertical="top"/>
    </xf>
    <xf numFmtId="4" fontId="2" fillId="0" borderId="0" xfId="1" applyNumberFormat="1" applyFont="1" applyAlignment="1">
      <alignment horizontal="center"/>
    </xf>
    <xf numFmtId="43" fontId="2" fillId="0" borderId="0" xfId="1" applyFont="1" applyAlignment="1">
      <alignment horizontal="right"/>
    </xf>
    <xf numFmtId="0" fontId="1" fillId="3" borderId="0" xfId="11" applyFill="1"/>
    <xf numFmtId="0" fontId="10" fillId="3" borderId="4" xfId="3" applyFont="1" applyFill="1" applyBorder="1" applyAlignment="1">
      <alignment horizontal="right" wrapText="1"/>
    </xf>
    <xf numFmtId="0" fontId="10" fillId="3" borderId="11" xfId="0" applyFont="1" applyFill="1" applyBorder="1" applyAlignment="1">
      <alignment horizontal="justify" vertical="top"/>
    </xf>
    <xf numFmtId="0" fontId="10" fillId="3" borderId="21" xfId="3" applyFont="1" applyFill="1" applyBorder="1" applyAlignment="1">
      <alignment horizontal="right" wrapText="1"/>
    </xf>
    <xf numFmtId="0" fontId="10" fillId="2" borderId="1" xfId="3" applyFont="1" applyFill="1" applyBorder="1" applyAlignment="1">
      <alignment horizontal="right" wrapText="1"/>
    </xf>
    <xf numFmtId="4" fontId="10" fillId="3" borderId="11" xfId="0" applyNumberFormat="1" applyFont="1" applyFill="1" applyBorder="1" applyAlignment="1">
      <alignment horizontal="right" wrapText="1"/>
    </xf>
    <xf numFmtId="4" fontId="5" fillId="0" borderId="25" xfId="3" applyNumberFormat="1" applyFont="1" applyBorder="1" applyAlignment="1">
      <alignment horizontal="right" wrapText="1"/>
    </xf>
    <xf numFmtId="4" fontId="12" fillId="0" borderId="1" xfId="0" applyNumberFormat="1" applyFont="1" applyBorder="1" applyAlignment="1">
      <alignment horizontal="right" wrapText="1"/>
    </xf>
    <xf numFmtId="4" fontId="10" fillId="0" borderId="11" xfId="0" applyNumberFormat="1" applyFont="1" applyBorder="1" applyAlignment="1">
      <alignment horizontal="right" wrapText="1"/>
    </xf>
    <xf numFmtId="4" fontId="5" fillId="3" borderId="25" xfId="3" applyNumberFormat="1" applyFont="1" applyFill="1" applyBorder="1" applyAlignment="1">
      <alignment horizontal="right" vertical="center" wrapText="1"/>
    </xf>
    <xf numFmtId="4" fontId="5" fillId="3" borderId="25" xfId="3" applyNumberFormat="1" applyFont="1" applyFill="1" applyBorder="1" applyAlignment="1">
      <alignment horizontal="right"/>
    </xf>
    <xf numFmtId="43" fontId="10" fillId="3" borderId="11" xfId="6" applyFont="1" applyFill="1" applyBorder="1" applyAlignment="1">
      <alignment horizontal="right"/>
    </xf>
    <xf numFmtId="43" fontId="5" fillId="3" borderId="25" xfId="12" applyFont="1" applyFill="1" applyBorder="1" applyAlignment="1">
      <alignment horizontal="right"/>
    </xf>
    <xf numFmtId="4" fontId="5" fillId="3" borderId="25" xfId="3" applyNumberFormat="1" applyFont="1" applyFill="1" applyBorder="1" applyAlignment="1">
      <alignment horizontal="right" wrapText="1"/>
    </xf>
    <xf numFmtId="4" fontId="11" fillId="0" borderId="0" xfId="3" applyNumberFormat="1" applyFont="1" applyAlignment="1">
      <alignment horizontal="right" wrapText="1"/>
    </xf>
    <xf numFmtId="4" fontId="10" fillId="3" borderId="1" xfId="0" applyNumberFormat="1" applyFont="1" applyFill="1" applyBorder="1" applyAlignment="1">
      <alignment horizontal="center"/>
    </xf>
    <xf numFmtId="0" fontId="0" fillId="0" borderId="0" xfId="0" applyAlignment="1">
      <alignment vertical="center"/>
    </xf>
    <xf numFmtId="0" fontId="10" fillId="0" borderId="1" xfId="0" applyFont="1" applyBorder="1" applyAlignment="1">
      <alignment horizontal="justify" vertical="center" wrapText="1"/>
    </xf>
    <xf numFmtId="0" fontId="10" fillId="3" borderId="1" xfId="0" applyFont="1" applyFill="1" applyBorder="1" applyAlignment="1">
      <alignment horizontal="left" vertical="top" wrapText="1"/>
    </xf>
    <xf numFmtId="0" fontId="16" fillId="3" borderId="1" xfId="0" applyFont="1" applyFill="1" applyBorder="1" applyAlignment="1">
      <alignment horizontal="center" wrapText="1"/>
    </xf>
    <xf numFmtId="0" fontId="10" fillId="3" borderId="1" xfId="0" applyFont="1" applyFill="1" applyBorder="1" applyAlignment="1">
      <alignment horizontal="center"/>
    </xf>
    <xf numFmtId="0" fontId="10" fillId="0" borderId="0" xfId="0" applyFont="1" applyAlignment="1">
      <alignment horizontal="center"/>
    </xf>
    <xf numFmtId="0" fontId="16" fillId="3" borderId="1" xfId="0" applyFont="1" applyFill="1" applyBorder="1" applyAlignment="1">
      <alignment horizontal="center" vertical="top"/>
    </xf>
    <xf numFmtId="0" fontId="10" fillId="3" borderId="8" xfId="0" applyFont="1" applyFill="1" applyBorder="1" applyAlignment="1">
      <alignment horizontal="left" vertical="top" wrapText="1"/>
    </xf>
    <xf numFmtId="0" fontId="10" fillId="0" borderId="1" xfId="0" applyFont="1" applyBorder="1" applyAlignment="1">
      <alignment horizontal="center"/>
    </xf>
    <xf numFmtId="0" fontId="10" fillId="0" borderId="4" xfId="3" applyFont="1" applyBorder="1" applyAlignment="1">
      <alignment horizontal="center" wrapText="1"/>
    </xf>
    <xf numFmtId="4" fontId="10" fillId="0" borderId="4" xfId="10" applyNumberFormat="1" applyFont="1" applyFill="1" applyBorder="1" applyAlignment="1">
      <alignment horizontal="center" wrapText="1"/>
    </xf>
    <xf numFmtId="43" fontId="10" fillId="0" borderId="4" xfId="10" applyFont="1" applyFill="1" applyBorder="1" applyAlignment="1">
      <alignment horizontal="center" wrapText="1"/>
    </xf>
    <xf numFmtId="0" fontId="10" fillId="0" borderId="4" xfId="3" applyFont="1" applyBorder="1" applyAlignment="1">
      <alignment horizontal="right" wrapText="1"/>
    </xf>
    <xf numFmtId="4" fontId="18" fillId="3" borderId="11" xfId="0" applyNumberFormat="1" applyFont="1" applyFill="1" applyBorder="1" applyAlignment="1">
      <alignment horizontal="center" wrapText="1"/>
    </xf>
    <xf numFmtId="0" fontId="10" fillId="3" borderId="17" xfId="0" applyFont="1" applyFill="1" applyBorder="1" applyAlignment="1">
      <alignment horizontal="center" vertical="center" wrapText="1"/>
    </xf>
    <xf numFmtId="0" fontId="33" fillId="0" borderId="0" xfId="3" applyFont="1" applyAlignment="1">
      <alignment horizontal="center" vertical="center" wrapText="1"/>
    </xf>
    <xf numFmtId="0" fontId="33" fillId="0" borderId="0" xfId="3" applyFont="1" applyAlignment="1">
      <alignment vertical="top" wrapText="1"/>
    </xf>
    <xf numFmtId="0" fontId="33" fillId="0" borderId="0" xfId="3" applyFont="1" applyAlignment="1">
      <alignment horizontal="center" wrapText="1"/>
    </xf>
    <xf numFmtId="2" fontId="33" fillId="0" borderId="0" xfId="3" applyNumberFormat="1" applyFont="1" applyAlignment="1">
      <alignment horizontal="center" wrapText="1"/>
    </xf>
    <xf numFmtId="4" fontId="33" fillId="0" borderId="0" xfId="3" applyNumberFormat="1" applyFont="1" applyAlignment="1">
      <alignment horizontal="center" wrapText="1"/>
    </xf>
    <xf numFmtId="0" fontId="21" fillId="4" borderId="0" xfId="3" applyFont="1" applyFill="1"/>
    <xf numFmtId="0" fontId="18" fillId="4" borderId="1" xfId="3" applyFont="1" applyFill="1" applyBorder="1" applyAlignment="1">
      <alignment horizontal="center" vertical="center" wrapText="1"/>
    </xf>
    <xf numFmtId="4" fontId="18" fillId="4" borderId="1" xfId="10" applyNumberFormat="1" applyFont="1" applyFill="1" applyBorder="1" applyAlignment="1">
      <alignment horizontal="center" vertical="center" wrapText="1"/>
    </xf>
    <xf numFmtId="43" fontId="18" fillId="4" borderId="1" xfId="10" applyFont="1" applyFill="1" applyBorder="1" applyAlignment="1">
      <alignment horizontal="center" vertical="center" wrapText="1"/>
    </xf>
    <xf numFmtId="0" fontId="6" fillId="4" borderId="0" xfId="3" applyFont="1" applyFill="1"/>
    <xf numFmtId="0" fontId="32" fillId="4" borderId="1" xfId="11" applyFont="1" applyFill="1" applyBorder="1" applyAlignment="1">
      <alignment vertical="center"/>
    </xf>
    <xf numFmtId="0" fontId="18" fillId="4" borderId="1" xfId="3" applyFont="1" applyFill="1" applyBorder="1" applyAlignment="1">
      <alignment horizontal="center" vertical="top" wrapText="1"/>
    </xf>
    <xf numFmtId="4" fontId="18" fillId="4" borderId="1" xfId="10" applyNumberFormat="1" applyFont="1" applyFill="1" applyBorder="1" applyAlignment="1">
      <alignment horizontal="center" vertical="top" wrapText="1"/>
    </xf>
    <xf numFmtId="43" fontId="18" fillId="4" borderId="1" xfId="10" applyFont="1" applyFill="1" applyBorder="1" applyAlignment="1">
      <alignment horizontal="center" vertical="top" wrapText="1"/>
    </xf>
    <xf numFmtId="49" fontId="18" fillId="0" borderId="17" xfId="3" applyNumberFormat="1" applyFont="1" applyBorder="1" applyAlignment="1">
      <alignment horizontal="center" vertical="center" wrapText="1"/>
    </xf>
    <xf numFmtId="0" fontId="18" fillId="0" borderId="1" xfId="3" applyFont="1" applyBorder="1" applyAlignment="1">
      <alignment horizontal="center" wrapText="1"/>
    </xf>
    <xf numFmtId="2" fontId="18" fillId="0" borderId="1" xfId="3" applyNumberFormat="1" applyFont="1" applyBorder="1" applyAlignment="1">
      <alignment horizontal="center" wrapText="1"/>
    </xf>
    <xf numFmtId="49" fontId="18" fillId="3" borderId="18" xfId="3" applyNumberFormat="1" applyFont="1" applyFill="1" applyBorder="1" applyAlignment="1">
      <alignment horizontal="center" vertical="center" wrapText="1"/>
    </xf>
    <xf numFmtId="0" fontId="18" fillId="3" borderId="1" xfId="3" applyFont="1" applyFill="1" applyBorder="1" applyAlignment="1">
      <alignment vertical="center" wrapText="1"/>
    </xf>
    <xf numFmtId="0" fontId="18" fillId="3" borderId="1" xfId="3" applyFont="1" applyFill="1" applyBorder="1" applyAlignment="1">
      <alignment horizontal="center" wrapText="1"/>
    </xf>
    <xf numFmtId="2" fontId="18" fillId="3" borderId="1" xfId="3" applyNumberFormat="1" applyFont="1" applyFill="1" applyBorder="1" applyAlignment="1">
      <alignment horizontal="center" wrapText="1"/>
    </xf>
    <xf numFmtId="0" fontId="28" fillId="3" borderId="0" xfId="3" applyFont="1" applyFill="1" applyAlignment="1">
      <alignment wrapText="1"/>
    </xf>
    <xf numFmtId="0" fontId="18" fillId="0" borderId="18" xfId="3" applyFont="1" applyBorder="1" applyAlignment="1">
      <alignment horizontal="center" vertical="center" wrapText="1"/>
    </xf>
    <xf numFmtId="0" fontId="18" fillId="0" borderId="1" xfId="3" applyFont="1" applyBorder="1" applyAlignment="1">
      <alignment vertical="top" wrapText="1"/>
    </xf>
    <xf numFmtId="0" fontId="32" fillId="4" borderId="40" xfId="3" applyFont="1" applyFill="1" applyBorder="1" applyAlignment="1">
      <alignment horizontal="center" vertical="center" wrapText="1"/>
    </xf>
    <xf numFmtId="4" fontId="5" fillId="0" borderId="25" xfId="3" applyNumberFormat="1" applyFont="1" applyBorder="1" applyAlignment="1">
      <alignment horizontal="right" vertical="center" wrapText="1"/>
    </xf>
    <xf numFmtId="0" fontId="22" fillId="0" borderId="0" xfId="0" applyFont="1" applyAlignment="1">
      <alignment vertical="center"/>
    </xf>
    <xf numFmtId="0" fontId="21" fillId="0" borderId="0" xfId="3" applyFont="1" applyAlignment="1">
      <alignment vertical="center"/>
    </xf>
    <xf numFmtId="49" fontId="18" fillId="4" borderId="1" xfId="3" applyNumberFormat="1" applyFont="1" applyFill="1" applyBorder="1" applyAlignment="1">
      <alignment horizontal="center" vertical="center" wrapText="1"/>
    </xf>
    <xf numFmtId="0" fontId="33" fillId="0" borderId="1" xfId="3" applyFont="1" applyBorder="1" applyAlignment="1">
      <alignment horizontal="center" vertical="center" wrapText="1"/>
    </xf>
    <xf numFmtId="0" fontId="33" fillId="0" borderId="1" xfId="3" applyFont="1" applyBorder="1" applyAlignment="1">
      <alignment vertical="top" wrapText="1"/>
    </xf>
    <xf numFmtId="0" fontId="33" fillId="0" borderId="1" xfId="3" applyFont="1" applyBorder="1" applyAlignment="1">
      <alignment horizontal="center" wrapText="1"/>
    </xf>
    <xf numFmtId="2" fontId="33" fillId="0" borderId="1" xfId="3" applyNumberFormat="1" applyFont="1" applyBorder="1" applyAlignment="1">
      <alignment horizontal="center" wrapText="1"/>
    </xf>
    <xf numFmtId="4" fontId="33" fillId="0" borderId="1" xfId="3" applyNumberFormat="1" applyFont="1" applyBorder="1" applyAlignment="1">
      <alignment horizontal="center" wrapText="1"/>
    </xf>
    <xf numFmtId="0" fontId="32" fillId="4" borderId="1" xfId="3" applyFont="1" applyFill="1" applyBorder="1" applyAlignment="1">
      <alignment horizontal="center" vertical="center" wrapText="1"/>
    </xf>
    <xf numFmtId="0" fontId="13" fillId="0" borderId="0" xfId="3" applyFont="1" applyBorder="1" applyAlignment="1">
      <alignment vertical="top" wrapText="1"/>
    </xf>
    <xf numFmtId="0" fontId="13" fillId="0" borderId="0" xfId="3" applyFont="1" applyBorder="1" applyAlignment="1">
      <alignment horizontal="right" vertical="top" wrapText="1"/>
    </xf>
    <xf numFmtId="4" fontId="5" fillId="0" borderId="0" xfId="3" applyNumberFormat="1" applyFont="1" applyBorder="1" applyAlignment="1">
      <alignment horizontal="right" wrapText="1"/>
    </xf>
    <xf numFmtId="4" fontId="10" fillId="0" borderId="1" xfId="2" applyNumberFormat="1" applyFont="1" applyBorder="1" applyAlignment="1">
      <alignment horizontal="center"/>
    </xf>
    <xf numFmtId="165" fontId="10" fillId="0" borderId="1" xfId="1" applyNumberFormat="1" applyFont="1" applyBorder="1" applyAlignment="1">
      <alignment horizontal="center"/>
    </xf>
    <xf numFmtId="0" fontId="10" fillId="0" borderId="1" xfId="0" applyFont="1" applyBorder="1" applyAlignment="1">
      <alignment horizontal="justify" vertical="center"/>
    </xf>
    <xf numFmtId="0" fontId="10" fillId="2" borderId="1" xfId="3" applyFont="1" applyFill="1" applyBorder="1" applyAlignment="1">
      <alignment horizontal="center" vertical="center" wrapText="1"/>
    </xf>
    <xf numFmtId="2" fontId="10" fillId="3" borderId="4" xfId="0" applyNumberFormat="1" applyFont="1" applyFill="1" applyBorder="1" applyAlignment="1">
      <alignment horizontal="center" wrapText="1"/>
    </xf>
    <xf numFmtId="0" fontId="10" fillId="3" borderId="13" xfId="0" applyFont="1" applyFill="1" applyBorder="1" applyAlignment="1">
      <alignment horizontal="center" vertical="top"/>
    </xf>
    <xf numFmtId="0" fontId="10" fillId="3" borderId="11" xfId="0" applyFont="1" applyFill="1" applyBorder="1" applyAlignment="1">
      <alignment vertical="top" wrapText="1"/>
    </xf>
    <xf numFmtId="0" fontId="33" fillId="3" borderId="0" xfId="3" applyFont="1" applyFill="1" applyAlignment="1">
      <alignment horizontal="center" vertical="center" wrapText="1"/>
    </xf>
    <xf numFmtId="0" fontId="33" fillId="3" borderId="0" xfId="3" applyFont="1" applyFill="1" applyAlignment="1">
      <alignment vertical="top" wrapText="1"/>
    </xf>
    <xf numFmtId="0" fontId="33" fillId="3" borderId="0" xfId="3" applyFont="1" applyFill="1" applyAlignment="1">
      <alignment horizontal="center" wrapText="1"/>
    </xf>
    <xf numFmtId="2" fontId="33" fillId="3" borderId="0" xfId="3" applyNumberFormat="1" applyFont="1" applyFill="1" applyAlignment="1">
      <alignment horizontal="center" wrapText="1"/>
    </xf>
    <xf numFmtId="4" fontId="33" fillId="3" borderId="0" xfId="3" applyNumberFormat="1" applyFont="1" applyFill="1" applyAlignment="1">
      <alignment horizontal="center" wrapText="1"/>
    </xf>
    <xf numFmtId="0" fontId="32" fillId="3" borderId="29" xfId="3" applyFont="1" applyFill="1" applyBorder="1" applyAlignment="1">
      <alignment horizontal="center" vertical="center" wrapText="1"/>
    </xf>
    <xf numFmtId="0" fontId="32" fillId="3" borderId="4" xfId="11" applyFont="1" applyFill="1" applyBorder="1" applyAlignment="1">
      <alignment vertical="center"/>
    </xf>
    <xf numFmtId="0" fontId="32" fillId="3" borderId="4" xfId="3" applyFont="1" applyFill="1" applyBorder="1" applyAlignment="1">
      <alignment horizontal="center" wrapText="1"/>
    </xf>
    <xf numFmtId="2" fontId="32" fillId="3" borderId="4" xfId="3" applyNumberFormat="1" applyFont="1" applyFill="1" applyBorder="1" applyAlignment="1">
      <alignment horizontal="center" wrapText="1"/>
    </xf>
    <xf numFmtId="4" fontId="32" fillId="3" borderId="4" xfId="3" applyNumberFormat="1" applyFont="1" applyFill="1" applyBorder="1" applyAlignment="1">
      <alignment horizontal="center" wrapText="1"/>
    </xf>
    <xf numFmtId="0" fontId="18" fillId="3" borderId="22" xfId="3" applyFont="1" applyFill="1" applyBorder="1" applyAlignment="1">
      <alignment horizontal="center" vertical="center" wrapText="1"/>
    </xf>
    <xf numFmtId="43" fontId="35" fillId="0" borderId="1" xfId="1" applyFont="1" applyBorder="1" applyAlignment="1">
      <alignment horizontal="right"/>
    </xf>
    <xf numFmtId="0" fontId="25" fillId="3" borderId="0" xfId="0" applyFont="1" applyFill="1"/>
    <xf numFmtId="0" fontId="24" fillId="3" borderId="0" xfId="0" applyFont="1" applyFill="1" applyBorder="1" applyAlignment="1">
      <alignment horizontal="right" vertical="center"/>
    </xf>
    <xf numFmtId="4" fontId="24" fillId="3" borderId="1" xfId="3" applyNumberFormat="1" applyFont="1" applyFill="1" applyBorder="1" applyAlignment="1">
      <alignment horizontal="right" wrapText="1"/>
    </xf>
    <xf numFmtId="4" fontId="24" fillId="3" borderId="1" xfId="0" applyNumberFormat="1" applyFont="1" applyFill="1" applyBorder="1" applyAlignment="1">
      <alignment horizontal="right" vertical="center"/>
    </xf>
    <xf numFmtId="43" fontId="24" fillId="3" borderId="1" xfId="0" applyNumberFormat="1" applyFont="1" applyFill="1" applyBorder="1"/>
    <xf numFmtId="0" fontId="24" fillId="3" borderId="7" xfId="3" applyFont="1" applyFill="1" applyBorder="1" applyAlignment="1">
      <alignment horizontal="center" vertical="top" wrapText="1"/>
    </xf>
    <xf numFmtId="0" fontId="24" fillId="3" borderId="12" xfId="3" applyFont="1" applyFill="1" applyBorder="1" applyAlignment="1">
      <alignment vertical="top" wrapText="1"/>
    </xf>
    <xf numFmtId="0" fontId="24" fillId="3" borderId="5" xfId="3" applyFont="1" applyFill="1" applyBorder="1" applyAlignment="1">
      <alignment vertical="top" wrapText="1"/>
    </xf>
    <xf numFmtId="43" fontId="10" fillId="0" borderId="0" xfId="1" applyFont="1" applyBorder="1" applyAlignment="1">
      <alignment horizontal="center"/>
    </xf>
    <xf numFmtId="43" fontId="10" fillId="0" borderId="1" xfId="1" applyFont="1" applyBorder="1" applyAlignment="1">
      <alignment horizontal="center"/>
    </xf>
    <xf numFmtId="43" fontId="10" fillId="0" borderId="0" xfId="1" applyFont="1" applyAlignment="1">
      <alignment horizontal="center"/>
    </xf>
    <xf numFmtId="0" fontId="32" fillId="3" borderId="1" xfId="0" applyFont="1" applyFill="1" applyBorder="1" applyAlignment="1">
      <alignment horizontal="center" vertical="top" wrapText="1"/>
    </xf>
    <xf numFmtId="0" fontId="32" fillId="3" borderId="1" xfId="0" applyFont="1" applyFill="1" applyBorder="1" applyAlignment="1">
      <alignment vertical="top" wrapText="1"/>
    </xf>
    <xf numFmtId="4" fontId="18" fillId="0" borderId="1" xfId="10" applyNumberFormat="1" applyFont="1" applyFill="1" applyBorder="1" applyAlignment="1">
      <alignment horizontal="center" wrapText="1"/>
    </xf>
    <xf numFmtId="43" fontId="18" fillId="0" borderId="1" xfId="10" applyFont="1" applyFill="1" applyBorder="1" applyAlignment="1">
      <alignment horizontal="center" wrapText="1"/>
    </xf>
    <xf numFmtId="0" fontId="18" fillId="3" borderId="1" xfId="0" applyFont="1" applyFill="1" applyBorder="1" applyAlignment="1">
      <alignment horizontal="center" vertical="top"/>
    </xf>
    <xf numFmtId="0" fontId="18" fillId="3" borderId="1" xfId="0" applyFont="1" applyFill="1" applyBorder="1" applyAlignment="1">
      <alignment vertical="top" wrapText="1"/>
    </xf>
    <xf numFmtId="0" fontId="18" fillId="3" borderId="1" xfId="0" applyFont="1" applyFill="1" applyBorder="1" applyAlignment="1">
      <alignment horizontal="center"/>
    </xf>
    <xf numFmtId="0" fontId="32" fillId="0" borderId="1" xfId="3" applyFont="1" applyBorder="1" applyAlignment="1">
      <alignment horizontal="center" vertical="top" wrapText="1"/>
    </xf>
    <xf numFmtId="0" fontId="32" fillId="0" borderId="7" xfId="3" applyFont="1" applyBorder="1" applyAlignment="1">
      <alignment horizontal="right" vertical="top" wrapText="1"/>
    </xf>
    <xf numFmtId="0" fontId="32" fillId="3" borderId="4" xfId="3" applyFont="1" applyFill="1" applyBorder="1" applyAlignment="1">
      <alignment horizontal="center" vertical="top" wrapText="1"/>
    </xf>
    <xf numFmtId="0" fontId="32" fillId="3" borderId="12" xfId="3" applyFont="1" applyFill="1" applyBorder="1" applyAlignment="1">
      <alignment horizontal="right" vertical="top" wrapText="1"/>
    </xf>
    <xf numFmtId="4" fontId="32" fillId="3" borderId="1" xfId="3" applyNumberFormat="1" applyFont="1" applyFill="1" applyBorder="1" applyAlignment="1">
      <alignment vertical="top" wrapText="1"/>
    </xf>
    <xf numFmtId="4" fontId="32" fillId="3" borderId="11" xfId="3" applyNumberFormat="1" applyFont="1" applyFill="1" applyBorder="1" applyAlignment="1">
      <alignment vertical="top" wrapText="1"/>
    </xf>
    <xf numFmtId="0" fontId="36" fillId="0" borderId="0" xfId="0" applyFont="1"/>
    <xf numFmtId="4" fontId="5" fillId="0" borderId="1" xfId="3" applyNumberFormat="1" applyFont="1" applyBorder="1" applyAlignment="1">
      <alignment horizontal="right" wrapText="1"/>
    </xf>
    <xf numFmtId="0" fontId="5" fillId="0" borderId="1" xfId="3" applyFont="1" applyBorder="1" applyAlignment="1">
      <alignment horizontal="center" vertical="center" wrapText="1"/>
    </xf>
    <xf numFmtId="0" fontId="5" fillId="0" borderId="7" xfId="3" applyFont="1" applyBorder="1" applyAlignment="1">
      <alignment horizontal="right" vertical="center" wrapText="1"/>
    </xf>
    <xf numFmtId="4" fontId="5" fillId="0" borderId="11" xfId="3" applyNumberFormat="1" applyFont="1" applyBorder="1" applyAlignment="1">
      <alignment horizontal="right" wrapText="1"/>
    </xf>
    <xf numFmtId="0" fontId="10" fillId="3" borderId="4" xfId="0" applyFont="1" applyFill="1" applyBorder="1" applyAlignment="1">
      <alignment horizontal="center" vertical="top" wrapText="1"/>
    </xf>
    <xf numFmtId="0" fontId="10" fillId="3" borderId="4" xfId="0" applyFont="1" applyFill="1" applyBorder="1" applyAlignment="1">
      <alignment horizontal="left" vertical="top" wrapText="1"/>
    </xf>
    <xf numFmtId="0" fontId="10" fillId="3" borderId="4" xfId="0" applyFont="1" applyFill="1" applyBorder="1" applyAlignment="1">
      <alignment horizontal="center" wrapText="1"/>
    </xf>
    <xf numFmtId="4" fontId="10" fillId="3" borderId="4" xfId="0" applyNumberFormat="1" applyFont="1" applyFill="1" applyBorder="1" applyAlignment="1">
      <alignment horizontal="right" wrapText="1"/>
    </xf>
    <xf numFmtId="0" fontId="10" fillId="3" borderId="28" xfId="3" applyFont="1" applyFill="1" applyBorder="1" applyAlignment="1">
      <alignment horizontal="right" wrapText="1"/>
    </xf>
    <xf numFmtId="43" fontId="10" fillId="3" borderId="25" xfId="10" applyFont="1" applyFill="1" applyBorder="1" applyAlignment="1">
      <alignment horizontal="center" wrapText="1"/>
    </xf>
    <xf numFmtId="0" fontId="10" fillId="0" borderId="11" xfId="0" applyFont="1" applyBorder="1" applyAlignment="1">
      <alignment vertical="top" wrapText="1"/>
    </xf>
    <xf numFmtId="4" fontId="18" fillId="0" borderId="1" xfId="0" applyNumberFormat="1" applyFont="1" applyBorder="1" applyAlignment="1">
      <alignment horizontal="center" wrapText="1"/>
    </xf>
    <xf numFmtId="4" fontId="18" fillId="3" borderId="1" xfId="0" applyNumberFormat="1" applyFont="1" applyFill="1" applyBorder="1" applyAlignment="1">
      <alignment horizontal="center" wrapText="1"/>
    </xf>
    <xf numFmtId="4" fontId="10" fillId="3" borderId="1" xfId="0" applyNumberFormat="1" applyFont="1" applyFill="1" applyBorder="1" applyAlignment="1">
      <alignment horizontal="center" wrapText="1"/>
    </xf>
    <xf numFmtId="0" fontId="10" fillId="3" borderId="1" xfId="0" applyFont="1" applyFill="1" applyBorder="1" applyAlignment="1">
      <alignment horizontal="center"/>
    </xf>
    <xf numFmtId="4" fontId="10" fillId="3" borderId="1" xfId="0" applyNumberFormat="1" applyFont="1" applyFill="1" applyBorder="1" applyAlignment="1">
      <alignment horizontal="center" wrapText="1"/>
    </xf>
    <xf numFmtId="0" fontId="10" fillId="3" borderId="1" xfId="0" applyFont="1" applyFill="1" applyBorder="1" applyAlignment="1">
      <alignment horizontal="center"/>
    </xf>
    <xf numFmtId="0" fontId="13" fillId="3" borderId="7" xfId="3" applyFont="1" applyFill="1" applyBorder="1" applyAlignment="1">
      <alignment horizontal="right" vertical="top" wrapText="1"/>
    </xf>
    <xf numFmtId="0" fontId="10"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4" fillId="0" borderId="25" xfId="3" applyFont="1" applyBorder="1" applyAlignment="1">
      <alignment vertical="top"/>
    </xf>
    <xf numFmtId="0" fontId="11" fillId="0" borderId="47" xfId="3" applyFont="1" applyBorder="1" applyAlignment="1">
      <alignment horizontal="center" wrapText="1"/>
    </xf>
    <xf numFmtId="4" fontId="11" fillId="0" borderId="38" xfId="10" applyNumberFormat="1" applyFont="1" applyFill="1" applyBorder="1" applyAlignment="1">
      <alignment horizontal="center" wrapText="1"/>
    </xf>
    <xf numFmtId="43" fontId="11" fillId="0" borderId="38" xfId="10" applyFont="1" applyFill="1" applyBorder="1" applyAlignment="1">
      <alignment horizontal="center" wrapText="1"/>
    </xf>
    <xf numFmtId="0" fontId="11" fillId="0" borderId="39" xfId="3" applyFont="1" applyBorder="1" applyAlignment="1">
      <alignment horizontal="right" wrapText="1"/>
    </xf>
    <xf numFmtId="49" fontId="11" fillId="0" borderId="4" xfId="0" applyNumberFormat="1" applyFont="1" applyBorder="1" applyAlignment="1">
      <alignment horizontal="center" vertical="top" wrapText="1"/>
    </xf>
    <xf numFmtId="0" fontId="14" fillId="3" borderId="26" xfId="3" applyFont="1" applyFill="1" applyBorder="1" applyAlignment="1">
      <alignment horizontal="center" vertical="top" wrapText="1"/>
    </xf>
    <xf numFmtId="0" fontId="13" fillId="3" borderId="1" xfId="3" applyFont="1" applyFill="1" applyBorder="1" applyAlignment="1">
      <alignment horizontal="center" vertical="top" wrapText="1"/>
    </xf>
    <xf numFmtId="4" fontId="19" fillId="2" borderId="25" xfId="0" applyNumberFormat="1" applyFont="1" applyFill="1" applyBorder="1" applyAlignment="1">
      <alignment horizontal="right" vertical="center"/>
    </xf>
    <xf numFmtId="0" fontId="10" fillId="3" borderId="4" xfId="0" applyFont="1" applyFill="1" applyBorder="1" applyAlignment="1">
      <alignment horizontal="center" vertical="top"/>
    </xf>
    <xf numFmtId="4" fontId="10" fillId="3" borderId="4" xfId="1" applyNumberFormat="1" applyFont="1" applyFill="1" applyBorder="1" applyAlignment="1">
      <alignment horizontal="center" wrapText="1"/>
    </xf>
    <xf numFmtId="4" fontId="12" fillId="0" borderId="4" xfId="0" applyNumberFormat="1" applyFont="1" applyBorder="1" applyAlignment="1">
      <alignment horizontal="center" wrapText="1"/>
    </xf>
    <xf numFmtId="43" fontId="10" fillId="3" borderId="4" xfId="1" applyFont="1" applyFill="1" applyBorder="1" applyAlignment="1">
      <alignment horizontal="right"/>
    </xf>
    <xf numFmtId="4" fontId="10" fillId="3" borderId="25" xfId="10" applyNumberFormat="1" applyFont="1" applyFill="1" applyBorder="1" applyAlignment="1">
      <alignment horizontal="center" wrapText="1"/>
    </xf>
    <xf numFmtId="0" fontId="5" fillId="3" borderId="26" xfId="3" applyFont="1" applyFill="1" applyBorder="1" applyAlignment="1">
      <alignment horizontal="center" vertical="top"/>
    </xf>
    <xf numFmtId="0" fontId="10" fillId="3" borderId="27" xfId="3" applyFont="1" applyFill="1" applyBorder="1" applyAlignment="1">
      <alignment horizontal="center" wrapText="1"/>
    </xf>
    <xf numFmtId="0" fontId="5" fillId="0" borderId="25" xfId="0" applyFont="1" applyBorder="1" applyAlignment="1">
      <alignment vertical="top"/>
    </xf>
    <xf numFmtId="0" fontId="13" fillId="0" borderId="7" xfId="0" applyFont="1" applyBorder="1" applyAlignment="1">
      <alignment horizontal="right"/>
    </xf>
    <xf numFmtId="43" fontId="5" fillId="0" borderId="25" xfId="1" applyFont="1" applyBorder="1" applyAlignment="1">
      <alignment horizontal="right"/>
    </xf>
    <xf numFmtId="0" fontId="13" fillId="0" borderId="1" xfId="3" applyFont="1" applyBorder="1" applyAlignment="1">
      <alignment horizontal="center" vertical="top" wrapText="1"/>
    </xf>
    <xf numFmtId="0" fontId="13" fillId="0" borderId="1" xfId="3" applyFont="1" applyBorder="1" applyAlignment="1">
      <alignment horizontal="right" vertical="top" wrapText="1"/>
    </xf>
    <xf numFmtId="0" fontId="13" fillId="0" borderId="7" xfId="3" applyFont="1" applyBorder="1" applyAlignment="1">
      <alignment horizontal="right" vertical="top" wrapText="1"/>
    </xf>
    <xf numFmtId="0" fontId="5" fillId="3" borderId="1" xfId="3" applyFont="1" applyFill="1" applyBorder="1" applyAlignment="1">
      <alignment vertical="center"/>
    </xf>
    <xf numFmtId="0" fontId="13" fillId="3" borderId="1" xfId="3" applyFont="1" applyFill="1" applyBorder="1" applyAlignment="1">
      <alignment horizontal="center" vertical="top"/>
    </xf>
    <xf numFmtId="0" fontId="13" fillId="3" borderId="1" xfId="3" applyFont="1" applyFill="1" applyBorder="1" applyAlignment="1">
      <alignment horizontal="right" vertical="top"/>
    </xf>
    <xf numFmtId="0" fontId="5" fillId="3" borderId="1" xfId="3" applyFont="1" applyFill="1" applyBorder="1" applyAlignment="1">
      <alignment horizontal="center" vertical="center" wrapText="1"/>
    </xf>
    <xf numFmtId="0" fontId="10" fillId="3" borderId="1" xfId="3" applyFont="1" applyFill="1" applyBorder="1" applyAlignment="1">
      <alignment horizontal="center" vertical="center" wrapText="1"/>
    </xf>
    <xf numFmtId="4" fontId="10" fillId="3" borderId="1" xfId="10" applyNumberFormat="1" applyFont="1" applyFill="1" applyBorder="1" applyAlignment="1">
      <alignment horizontal="center" vertical="center" wrapText="1"/>
    </xf>
    <xf numFmtId="43" fontId="10" fillId="3" borderId="1" xfId="10" applyFont="1" applyFill="1" applyBorder="1" applyAlignment="1">
      <alignment horizontal="center" vertical="center" wrapText="1"/>
    </xf>
    <xf numFmtId="0" fontId="10" fillId="3" borderId="4" xfId="3" applyFont="1" applyFill="1" applyBorder="1" applyAlignment="1">
      <alignment horizontal="right" vertical="center" wrapText="1"/>
    </xf>
    <xf numFmtId="0" fontId="0" fillId="3" borderId="0" xfId="0" applyFill="1" applyAlignment="1">
      <alignment vertical="center"/>
    </xf>
    <xf numFmtId="0" fontId="5" fillId="0" borderId="1" xfId="3" applyFont="1" applyBorder="1" applyAlignment="1">
      <alignment vertical="center"/>
    </xf>
    <xf numFmtId="0" fontId="10" fillId="0" borderId="1" xfId="3" applyFont="1" applyBorder="1" applyAlignment="1">
      <alignment horizontal="center" vertical="center" wrapText="1"/>
    </xf>
    <xf numFmtId="4" fontId="10" fillId="0" borderId="1" xfId="10" applyNumberFormat="1" applyFont="1" applyFill="1" applyBorder="1" applyAlignment="1">
      <alignment horizontal="center" vertical="center" wrapText="1"/>
    </xf>
    <xf numFmtId="43" fontId="10" fillId="0" borderId="1" xfId="10" applyFont="1" applyFill="1" applyBorder="1" applyAlignment="1">
      <alignment horizontal="center" vertical="center" wrapText="1"/>
    </xf>
    <xf numFmtId="0" fontId="10" fillId="0" borderId="4" xfId="3" applyFont="1" applyBorder="1" applyAlignment="1">
      <alignment horizontal="right" vertical="center" wrapText="1"/>
    </xf>
    <xf numFmtId="0" fontId="10" fillId="0" borderId="0" xfId="3" applyFont="1" applyAlignment="1">
      <alignment vertical="center"/>
    </xf>
    <xf numFmtId="0" fontId="5" fillId="0" borderId="11" xfId="3" applyFont="1" applyBorder="1" applyAlignment="1">
      <alignment horizontal="center" vertical="top" wrapText="1"/>
    </xf>
    <xf numFmtId="0" fontId="13" fillId="0" borderId="10" xfId="3" applyFont="1" applyBorder="1" applyAlignment="1">
      <alignment horizontal="right" vertical="top" wrapText="1"/>
    </xf>
    <xf numFmtId="4" fontId="10" fillId="0" borderId="4" xfId="3" applyNumberFormat="1" applyFont="1" applyBorder="1" applyAlignment="1">
      <alignment horizontal="right" wrapText="1"/>
    </xf>
    <xf numFmtId="0" fontId="5" fillId="0" borderId="1" xfId="0" applyFont="1" applyBorder="1" applyAlignment="1"/>
    <xf numFmtId="4" fontId="13" fillId="0" borderId="12" xfId="1" applyNumberFormat="1" applyFont="1" applyBorder="1" applyAlignment="1">
      <alignment horizontal="center"/>
    </xf>
    <xf numFmtId="0" fontId="18" fillId="0" borderId="1" xfId="3" applyFont="1" applyBorder="1" applyAlignment="1">
      <alignment wrapText="1"/>
    </xf>
    <xf numFmtId="4" fontId="18" fillId="3" borderId="1" xfId="0" applyNumberFormat="1" applyFont="1" applyFill="1" applyBorder="1" applyAlignment="1"/>
    <xf numFmtId="4" fontId="32" fillId="0" borderId="25" xfId="3" applyNumberFormat="1" applyFont="1" applyBorder="1" applyAlignment="1">
      <alignment wrapText="1"/>
    </xf>
    <xf numFmtId="0" fontId="18" fillId="4" borderId="1" xfId="3" applyFont="1" applyFill="1" applyBorder="1" applyAlignment="1">
      <alignment vertical="center" wrapText="1"/>
    </xf>
    <xf numFmtId="4" fontId="33" fillId="0" borderId="1" xfId="3" applyNumberFormat="1" applyFont="1" applyBorder="1" applyAlignment="1">
      <alignment wrapText="1"/>
    </xf>
    <xf numFmtId="0" fontId="18" fillId="4" borderId="1" xfId="3" applyFont="1" applyFill="1" applyBorder="1" applyAlignment="1">
      <alignment vertical="top" wrapText="1"/>
    </xf>
    <xf numFmtId="4" fontId="18" fillId="0" borderId="20" xfId="0" applyNumberFormat="1" applyFont="1" applyBorder="1" applyAlignment="1">
      <alignment wrapText="1"/>
    </xf>
    <xf numFmtId="4" fontId="18" fillId="3" borderId="20" xfId="0" applyNumberFormat="1" applyFont="1" applyFill="1" applyBorder="1" applyAlignment="1">
      <alignment wrapText="1"/>
    </xf>
    <xf numFmtId="4" fontId="33" fillId="3" borderId="0" xfId="3" applyNumberFormat="1" applyFont="1" applyFill="1" applyAlignment="1">
      <alignment wrapText="1"/>
    </xf>
    <xf numFmtId="4" fontId="32" fillId="3" borderId="21" xfId="3" applyNumberFormat="1" applyFont="1" applyFill="1" applyBorder="1" applyAlignment="1">
      <alignment wrapText="1"/>
    </xf>
    <xf numFmtId="4" fontId="32" fillId="3" borderId="43" xfId="3" applyNumberFormat="1" applyFont="1" applyFill="1" applyBorder="1" applyAlignment="1">
      <alignment wrapText="1"/>
    </xf>
    <xf numFmtId="0" fontId="2" fillId="0" borderId="0" xfId="0" applyFont="1" applyAlignment="1"/>
    <xf numFmtId="4" fontId="33" fillId="0" borderId="0" xfId="3" applyNumberFormat="1" applyFont="1" applyAlignment="1">
      <alignment wrapText="1"/>
    </xf>
    <xf numFmtId="4" fontId="32" fillId="4" borderId="25" xfId="3" applyNumberFormat="1" applyFont="1" applyFill="1" applyBorder="1" applyAlignment="1">
      <alignment wrapText="1"/>
    </xf>
    <xf numFmtId="4" fontId="10" fillId="3" borderId="1" xfId="0" applyNumberFormat="1" applyFont="1" applyFill="1" applyBorder="1" applyAlignment="1">
      <alignment horizontal="center" wrapText="1"/>
    </xf>
    <xf numFmtId="0" fontId="24" fillId="3" borderId="1" xfId="0" applyFont="1" applyFill="1" applyBorder="1" applyAlignment="1">
      <alignment horizontal="left"/>
    </xf>
    <xf numFmtId="0" fontId="10" fillId="3" borderId="1" xfId="0" quotePrefix="1" applyFont="1" applyFill="1" applyBorder="1" applyAlignment="1">
      <alignment vertical="top" wrapText="1"/>
    </xf>
    <xf numFmtId="49"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center" wrapText="1"/>
    </xf>
    <xf numFmtId="4" fontId="10" fillId="2" borderId="1" xfId="1" applyNumberFormat="1" applyFont="1" applyFill="1" applyBorder="1" applyAlignment="1">
      <alignment horizontal="center" vertical="center" wrapText="1"/>
    </xf>
    <xf numFmtId="43" fontId="10" fillId="2" borderId="1" xfId="1" applyFont="1" applyFill="1" applyBorder="1" applyAlignment="1">
      <alignment horizontal="center" vertical="center" wrapText="1"/>
    </xf>
    <xf numFmtId="0" fontId="5" fillId="0" borderId="7"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49" fontId="10" fillId="0" borderId="1" xfId="0" applyNumberFormat="1" applyFont="1" applyBorder="1" applyAlignment="1">
      <alignment horizontal="center" vertical="center"/>
    </xf>
    <xf numFmtId="4" fontId="10" fillId="0" borderId="11" xfId="0" applyNumberFormat="1" applyFont="1" applyBorder="1" applyAlignment="1">
      <alignment horizontal="right"/>
    </xf>
    <xf numFmtId="0" fontId="13" fillId="0" borderId="7" xfId="0" applyFont="1" applyBorder="1" applyAlignment="1"/>
    <xf numFmtId="4" fontId="13" fillId="0" borderId="12" xfId="1" applyNumberFormat="1" applyFont="1" applyBorder="1" applyAlignment="1">
      <alignment horizontal="right"/>
    </xf>
    <xf numFmtId="49" fontId="11" fillId="0" borderId="15" xfId="0" applyNumberFormat="1" applyFont="1" applyBorder="1" applyAlignment="1">
      <alignment horizontal="center"/>
    </xf>
    <xf numFmtId="0" fontId="13" fillId="0" borderId="0" xfId="0" applyFont="1" applyAlignment="1">
      <alignment horizontal="right"/>
    </xf>
    <xf numFmtId="4" fontId="13" fillId="0" borderId="0" xfId="1" applyNumberFormat="1" applyFont="1" applyBorder="1" applyAlignment="1">
      <alignment horizontal="right"/>
    </xf>
    <xf numFmtId="43" fontId="5" fillId="0" borderId="3" xfId="1" applyFont="1" applyBorder="1" applyAlignment="1">
      <alignment horizontal="right"/>
    </xf>
    <xf numFmtId="0" fontId="5" fillId="2" borderId="1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7" xfId="0" applyFont="1" applyBorder="1" applyAlignment="1">
      <alignment horizontal="left" vertical="center"/>
    </xf>
    <xf numFmtId="0" fontId="10" fillId="0" borderId="2" xfId="0" applyFont="1" applyBorder="1"/>
    <xf numFmtId="0" fontId="10" fillId="0" borderId="2" xfId="0" applyFont="1" applyBorder="1" applyAlignment="1">
      <alignment horizontal="center"/>
    </xf>
    <xf numFmtId="0" fontId="10" fillId="0" borderId="8" xfId="0" applyFont="1" applyBorder="1"/>
    <xf numFmtId="43" fontId="5" fillId="0" borderId="1" xfId="1" applyFont="1" applyBorder="1" applyAlignment="1">
      <alignment horizontal="right"/>
    </xf>
    <xf numFmtId="0" fontId="5" fillId="0" borderId="1" xfId="0" applyFont="1" applyBorder="1" applyAlignment="1">
      <alignment horizontal="left" vertical="center"/>
    </xf>
    <xf numFmtId="0" fontId="10" fillId="0" borderId="1" xfId="0" applyFont="1" applyBorder="1"/>
    <xf numFmtId="43" fontId="5" fillId="0" borderId="11" xfId="0" applyNumberFormat="1" applyFont="1" applyBorder="1"/>
    <xf numFmtId="43" fontId="13" fillId="0" borderId="7" xfId="1" applyFont="1" applyBorder="1" applyAlignment="1">
      <alignment horizontal="right"/>
    </xf>
    <xf numFmtId="49" fontId="10" fillId="0" borderId="11" xfId="0" applyNumberFormat="1" applyFont="1" applyBorder="1" applyAlignment="1">
      <alignment vertical="center"/>
    </xf>
    <xf numFmtId="0" fontId="10" fillId="0" borderId="11" xfId="2" applyFont="1" applyBorder="1" applyAlignment="1">
      <alignment vertical="center" wrapText="1"/>
    </xf>
    <xf numFmtId="4" fontId="10" fillId="0" borderId="9" xfId="2" applyNumberFormat="1" applyFont="1" applyBorder="1" applyAlignment="1">
      <alignment horizontal="center"/>
    </xf>
    <xf numFmtId="0" fontId="10" fillId="0" borderId="1" xfId="2" applyFont="1" applyBorder="1" applyAlignment="1">
      <alignment horizontal="center"/>
    </xf>
    <xf numFmtId="43" fontId="10" fillId="0" borderId="9" xfId="1" applyFont="1" applyBorder="1"/>
    <xf numFmtId="0" fontId="10" fillId="0" borderId="1" xfId="2" applyFont="1" applyBorder="1" applyAlignment="1">
      <alignment vertical="center" wrapText="1"/>
    </xf>
    <xf numFmtId="43" fontId="10" fillId="0" borderId="1" xfId="1" applyFont="1" applyBorder="1"/>
    <xf numFmtId="4" fontId="10" fillId="0" borderId="11" xfId="0" applyNumberFormat="1" applyFont="1" applyBorder="1"/>
    <xf numFmtId="43" fontId="5" fillId="0" borderId="25" xfId="1" applyFont="1" applyBorder="1"/>
    <xf numFmtId="0" fontId="10" fillId="0" borderId="1" xfId="2" applyFont="1" applyBorder="1" applyAlignment="1">
      <alignment vertical="top" wrapText="1"/>
    </xf>
    <xf numFmtId="4" fontId="10" fillId="0" borderId="1" xfId="0" applyNumberFormat="1" applyFont="1" applyBorder="1"/>
    <xf numFmtId="0" fontId="10" fillId="0" borderId="11" xfId="2" applyFont="1" applyBorder="1" applyAlignment="1">
      <alignment vertical="top" wrapText="1"/>
    </xf>
    <xf numFmtId="0" fontId="10" fillId="0" borderId="32" xfId="2" applyFont="1" applyBorder="1" applyAlignment="1">
      <alignment vertical="top" wrapText="1"/>
    </xf>
    <xf numFmtId="4" fontId="10" fillId="0" borderId="33" xfId="2" applyNumberFormat="1" applyFont="1" applyBorder="1" applyAlignment="1">
      <alignment horizontal="center"/>
    </xf>
    <xf numFmtId="165" fontId="10" fillId="0" borderId="32" xfId="2" applyNumberFormat="1" applyFont="1" applyBorder="1" applyAlignment="1">
      <alignment horizontal="center"/>
    </xf>
    <xf numFmtId="43" fontId="10" fillId="0" borderId="32" xfId="1" applyFont="1" applyBorder="1"/>
    <xf numFmtId="165" fontId="10" fillId="0" borderId="9" xfId="2" applyNumberFormat="1" applyFont="1" applyBorder="1" applyAlignment="1">
      <alignment horizontal="center"/>
    </xf>
    <xf numFmtId="0" fontId="13" fillId="0" borderId="1" xfId="0" applyFont="1" applyBorder="1" applyAlignment="1">
      <alignment horizontal="center"/>
    </xf>
    <xf numFmtId="49" fontId="13" fillId="0" borderId="1" xfId="0" applyNumberFormat="1" applyFont="1" applyBorder="1" applyAlignment="1">
      <alignment horizontal="center"/>
    </xf>
    <xf numFmtId="0" fontId="10" fillId="0" borderId="34" xfId="0" applyFont="1" applyBorder="1"/>
    <xf numFmtId="0" fontId="10" fillId="0" borderId="34" xfId="0" applyFont="1" applyBorder="1" applyAlignment="1">
      <alignment horizontal="center"/>
    </xf>
    <xf numFmtId="0" fontId="10" fillId="0" borderId="0" xfId="0" applyFont="1"/>
    <xf numFmtId="0" fontId="5" fillId="0" borderId="0" xfId="0" applyFont="1" applyAlignment="1">
      <alignment horizontal="right"/>
    </xf>
    <xf numFmtId="0" fontId="5" fillId="0" borderId="10" xfId="0" applyFont="1" applyBorder="1" applyAlignment="1">
      <alignment horizontal="center"/>
    </xf>
    <xf numFmtId="0" fontId="5" fillId="0" borderId="13" xfId="0" applyFont="1" applyBorder="1"/>
    <xf numFmtId="0" fontId="10" fillId="0" borderId="13" xfId="0" applyFont="1" applyBorder="1"/>
    <xf numFmtId="0" fontId="10" fillId="0" borderId="13" xfId="0" applyFont="1" applyBorder="1" applyAlignment="1">
      <alignment horizontal="center"/>
    </xf>
    <xf numFmtId="43" fontId="5" fillId="0" borderId="14" xfId="0" applyNumberFormat="1" applyFont="1" applyBorder="1"/>
    <xf numFmtId="0" fontId="5" fillId="0" borderId="15" xfId="0" applyFont="1" applyBorder="1" applyAlignment="1">
      <alignment horizontal="center"/>
    </xf>
    <xf numFmtId="0" fontId="5" fillId="0" borderId="0" xfId="0" applyFont="1"/>
    <xf numFmtId="43" fontId="5" fillId="0" borderId="3" xfId="0" applyNumberFormat="1" applyFont="1" applyBorder="1"/>
    <xf numFmtId="49" fontId="5" fillId="0" borderId="4" xfId="0" applyNumberFormat="1" applyFont="1" applyBorder="1" applyAlignment="1">
      <alignment horizontal="center" vertical="center"/>
    </xf>
    <xf numFmtId="0" fontId="5" fillId="0" borderId="0" xfId="0" applyFont="1" applyAlignment="1">
      <alignment horizontal="justify" vertical="center" wrapText="1"/>
    </xf>
    <xf numFmtId="43" fontId="5" fillId="0" borderId="4" xfId="0" applyNumberFormat="1" applyFont="1" applyBorder="1" applyAlignment="1">
      <alignment horizontal="right"/>
    </xf>
    <xf numFmtId="0" fontId="5" fillId="0" borderId="1" xfId="0" applyFont="1" applyBorder="1" applyAlignment="1">
      <alignment horizontal="center" vertical="center"/>
    </xf>
    <xf numFmtId="0" fontId="5" fillId="0" borderId="7" xfId="0" applyFont="1" applyBorder="1"/>
    <xf numFmtId="0" fontId="13" fillId="0" borderId="2" xfId="0" applyFont="1" applyBorder="1"/>
    <xf numFmtId="43" fontId="13" fillId="0" borderId="14" xfId="1" applyFont="1" applyBorder="1" applyAlignment="1">
      <alignment horizontal="right"/>
    </xf>
    <xf numFmtId="43" fontId="13" fillId="0" borderId="25" xfId="1" applyFont="1" applyBorder="1" applyAlignment="1">
      <alignment horizontal="right"/>
    </xf>
    <xf numFmtId="43" fontId="5" fillId="3" borderId="25" xfId="1" applyFont="1" applyFill="1" applyBorder="1" applyAlignment="1">
      <alignment horizontal="right"/>
    </xf>
    <xf numFmtId="0" fontId="10" fillId="3" borderId="1"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1" xfId="3" applyFont="1" applyFill="1" applyBorder="1" applyAlignment="1">
      <alignment horizontal="center" vertical="top" wrapText="1"/>
    </xf>
    <xf numFmtId="0" fontId="24" fillId="3" borderId="1" xfId="3" applyFont="1" applyFill="1" applyBorder="1" applyAlignment="1">
      <alignment vertical="top" wrapText="1"/>
    </xf>
    <xf numFmtId="0" fontId="24" fillId="3" borderId="1" xfId="3" applyFont="1" applyFill="1" applyBorder="1" applyAlignment="1">
      <alignment horizontal="center" vertical="center" wrapText="1"/>
    </xf>
    <xf numFmtId="0" fontId="35" fillId="3" borderId="1" xfId="3" applyFont="1" applyFill="1" applyBorder="1" applyAlignment="1">
      <alignment vertical="top" wrapText="1"/>
    </xf>
    <xf numFmtId="0" fontId="10" fillId="3" borderId="1" xfId="0" applyFont="1" applyFill="1" applyBorder="1" applyAlignment="1">
      <alignment horizontal="center"/>
    </xf>
    <xf numFmtId="0" fontId="11" fillId="3" borderId="1" xfId="0" applyFont="1" applyFill="1" applyBorder="1" applyAlignment="1">
      <alignment horizontal="center" vertical="top"/>
    </xf>
    <xf numFmtId="0" fontId="37" fillId="0" borderId="0" xfId="0" applyFont="1"/>
    <xf numFmtId="0" fontId="11" fillId="0" borderId="0" xfId="3" applyFont="1"/>
    <xf numFmtId="49" fontId="11" fillId="0" borderId="1" xfId="0" applyNumberFormat="1" applyFont="1" applyBorder="1" applyAlignment="1">
      <alignment horizontal="center" vertical="top" wrapText="1"/>
    </xf>
    <xf numFmtId="0" fontId="11" fillId="0" borderId="1" xfId="0" applyFont="1" applyBorder="1" applyAlignment="1">
      <alignment horizontal="center" vertical="top"/>
    </xf>
    <xf numFmtId="49" fontId="10" fillId="0" borderId="1" xfId="0" applyNumberFormat="1" applyFont="1" applyFill="1" applyBorder="1" applyAlignment="1">
      <alignment horizontal="center" vertical="top" wrapText="1"/>
    </xf>
    <xf numFmtId="0" fontId="10" fillId="0" borderId="1" xfId="0" applyFont="1" applyFill="1" applyBorder="1" applyAlignment="1">
      <alignment vertical="top" wrapText="1"/>
    </xf>
    <xf numFmtId="0" fontId="10" fillId="0" borderId="1" xfId="0" applyFont="1" applyFill="1" applyBorder="1" applyAlignment="1">
      <alignment horizontal="center"/>
    </xf>
    <xf numFmtId="2" fontId="10" fillId="0" borderId="1" xfId="0" applyNumberFormat="1" applyFont="1" applyFill="1" applyBorder="1" applyAlignment="1">
      <alignment horizontal="center" wrapText="1"/>
    </xf>
    <xf numFmtId="4" fontId="18" fillId="0" borderId="1" xfId="0" applyNumberFormat="1" applyFont="1" applyFill="1" applyBorder="1" applyAlignment="1">
      <alignment horizontal="center" wrapText="1"/>
    </xf>
    <xf numFmtId="4" fontId="10" fillId="0" borderId="1" xfId="0" applyNumberFormat="1" applyFont="1" applyFill="1" applyBorder="1" applyAlignment="1">
      <alignment horizontal="right" wrapText="1"/>
    </xf>
    <xf numFmtId="0" fontId="0" fillId="0" borderId="0" xfId="0" applyFill="1"/>
    <xf numFmtId="0" fontId="21" fillId="0" borderId="0" xfId="3" applyFont="1" applyFill="1"/>
    <xf numFmtId="0" fontId="10" fillId="3" borderId="1" xfId="0" applyFont="1" applyFill="1" applyBorder="1" applyAlignment="1">
      <alignment horizontal="center"/>
    </xf>
    <xf numFmtId="49" fontId="10" fillId="0" borderId="1" xfId="0" applyNumberFormat="1" applyFont="1" applyFill="1" applyBorder="1" applyAlignment="1">
      <alignment horizontal="center" vertical="center" wrapText="1"/>
    </xf>
    <xf numFmtId="0" fontId="12" fillId="0" borderId="0" xfId="0" applyFont="1" applyFill="1"/>
    <xf numFmtId="0" fontId="18" fillId="0" borderId="11" xfId="0" applyFont="1" applyFill="1" applyBorder="1" applyAlignment="1">
      <alignment horizontal="center" vertical="top"/>
    </xf>
    <xf numFmtId="0" fontId="18" fillId="0" borderId="11" xfId="0" applyFont="1" applyFill="1" applyBorder="1" applyAlignment="1">
      <alignment vertical="top" wrapText="1"/>
    </xf>
    <xf numFmtId="0" fontId="18" fillId="0" borderId="11" xfId="0" applyFont="1" applyFill="1" applyBorder="1" applyAlignment="1">
      <alignment horizontal="center" wrapText="1"/>
    </xf>
    <xf numFmtId="4" fontId="18" fillId="0" borderId="11" xfId="0" applyNumberFormat="1" applyFont="1" applyFill="1" applyBorder="1" applyAlignment="1">
      <alignment horizontal="center" wrapText="1"/>
    </xf>
    <xf numFmtId="4" fontId="18" fillId="0" borderId="11" xfId="0" applyNumberFormat="1" applyFont="1" applyFill="1" applyBorder="1" applyAlignment="1">
      <alignment wrapText="1"/>
    </xf>
    <xf numFmtId="0" fontId="22" fillId="0" borderId="0" xfId="0" applyFont="1" applyFill="1"/>
    <xf numFmtId="0" fontId="18" fillId="0" borderId="18" xfId="3" applyFont="1" applyFill="1" applyBorder="1" applyAlignment="1">
      <alignment horizontal="center" vertical="center" wrapText="1"/>
    </xf>
    <xf numFmtId="0" fontId="18" fillId="0" borderId="1" xfId="3" applyFont="1" applyFill="1" applyBorder="1" applyAlignment="1">
      <alignment vertical="top" wrapText="1"/>
    </xf>
    <xf numFmtId="0" fontId="18" fillId="0" borderId="1" xfId="3" applyFont="1" applyFill="1" applyBorder="1" applyAlignment="1">
      <alignment horizontal="center" wrapText="1"/>
    </xf>
    <xf numFmtId="2" fontId="18" fillId="0" borderId="1" xfId="3" applyNumberFormat="1" applyFont="1" applyFill="1" applyBorder="1" applyAlignment="1">
      <alignment horizontal="center" wrapText="1"/>
    </xf>
    <xf numFmtId="4" fontId="18" fillId="0" borderId="19" xfId="0" applyNumberFormat="1" applyFont="1" applyFill="1" applyBorder="1" applyAlignment="1">
      <alignment wrapText="1"/>
    </xf>
    <xf numFmtId="0" fontId="18" fillId="0" borderId="4" xfId="0" applyFont="1" applyBorder="1" applyAlignment="1">
      <alignment vertical="center" wrapText="1"/>
    </xf>
    <xf numFmtId="4" fontId="32" fillId="0" borderId="25" xfId="3" applyNumberFormat="1" applyFont="1" applyFill="1" applyBorder="1" applyAlignment="1">
      <alignment wrapText="1"/>
    </xf>
    <xf numFmtId="43" fontId="5" fillId="0" borderId="25" xfId="0" applyNumberFormat="1" applyFont="1" applyFill="1" applyBorder="1"/>
    <xf numFmtId="43" fontId="5" fillId="0" borderId="25" xfId="0" applyNumberFormat="1" applyFont="1" applyFill="1" applyBorder="1" applyAlignment="1">
      <alignment horizontal="right"/>
    </xf>
    <xf numFmtId="0" fontId="10" fillId="0" borderId="11" xfId="0" applyFont="1" applyFill="1" applyBorder="1" applyAlignment="1">
      <alignment horizontal="center" vertical="top" wrapText="1"/>
    </xf>
    <xf numFmtId="0" fontId="10" fillId="0" borderId="11" xfId="0" applyFont="1" applyFill="1" applyBorder="1" applyAlignment="1">
      <alignment horizontal="left" vertical="top" wrapText="1"/>
    </xf>
    <xf numFmtId="0" fontId="10" fillId="0" borderId="11" xfId="0" applyFont="1" applyFill="1" applyBorder="1" applyAlignment="1">
      <alignment horizontal="center" wrapText="1"/>
    </xf>
    <xf numFmtId="4" fontId="10" fillId="0" borderId="0" xfId="0" applyNumberFormat="1" applyFont="1" applyFill="1"/>
    <xf numFmtId="4" fontId="10" fillId="0" borderId="11" xfId="0" applyNumberFormat="1" applyFont="1" applyFill="1" applyBorder="1" applyAlignment="1">
      <alignment horizontal="right" wrapText="1"/>
    </xf>
    <xf numFmtId="0" fontId="5" fillId="0" borderId="26" xfId="3" applyFont="1" applyFill="1" applyBorder="1" applyAlignment="1">
      <alignment horizontal="center" vertical="top" wrapText="1"/>
    </xf>
    <xf numFmtId="0" fontId="13" fillId="0" borderId="26" xfId="3" applyFont="1" applyFill="1" applyBorder="1" applyAlignment="1">
      <alignment horizontal="right" vertical="top" wrapText="1"/>
    </xf>
    <xf numFmtId="4" fontId="5" fillId="0" borderId="25" xfId="3" applyNumberFormat="1" applyFont="1" applyFill="1" applyBorder="1" applyAlignment="1">
      <alignment horizontal="right" wrapText="1"/>
    </xf>
    <xf numFmtId="0" fontId="13" fillId="0" borderId="0" xfId="3" applyFont="1" applyFill="1" applyBorder="1" applyAlignment="1">
      <alignment vertical="top" wrapText="1"/>
    </xf>
    <xf numFmtId="0" fontId="13" fillId="0" borderId="0" xfId="3" applyFont="1" applyFill="1" applyBorder="1" applyAlignment="1">
      <alignment horizontal="right" vertical="top" wrapText="1"/>
    </xf>
    <xf numFmtId="4" fontId="5" fillId="0" borderId="0" xfId="3" applyNumberFormat="1" applyFont="1" applyFill="1" applyBorder="1" applyAlignment="1">
      <alignment horizontal="right" wrapText="1"/>
    </xf>
    <xf numFmtId="0" fontId="13" fillId="0" borderId="26" xfId="0" applyFont="1" applyFill="1" applyBorder="1" applyAlignment="1">
      <alignment horizontal="right"/>
    </xf>
    <xf numFmtId="4" fontId="5" fillId="0" borderId="25" xfId="0" applyNumberFormat="1" applyFont="1" applyFill="1" applyBorder="1" applyAlignment="1">
      <alignment horizontal="right"/>
    </xf>
    <xf numFmtId="4" fontId="10" fillId="0" borderId="1" xfId="0" applyNumberFormat="1" applyFont="1" applyBorder="1" applyAlignment="1">
      <alignment horizontal="right" wrapText="1"/>
    </xf>
    <xf numFmtId="0" fontId="11" fillId="0" borderId="1" xfId="0" applyFont="1" applyFill="1" applyBorder="1" applyAlignment="1">
      <alignment horizontal="center" vertical="top" wrapText="1"/>
    </xf>
    <xf numFmtId="0" fontId="37" fillId="0" borderId="0" xfId="0" applyFont="1" applyFill="1"/>
    <xf numFmtId="0" fontId="38" fillId="0" borderId="0" xfId="3" applyFont="1" applyFill="1"/>
    <xf numFmtId="0" fontId="18" fillId="3" borderId="11" xfId="0" applyFont="1" applyFill="1" applyBorder="1" applyAlignment="1">
      <alignment horizontal="center" wrapText="1"/>
    </xf>
    <xf numFmtId="2" fontId="18" fillId="3" borderId="11" xfId="0" applyNumberFormat="1" applyFont="1" applyFill="1" applyBorder="1" applyAlignment="1">
      <alignment horizontal="center" wrapText="1"/>
    </xf>
    <xf numFmtId="4" fontId="18" fillId="3" borderId="19" xfId="0" applyNumberFormat="1" applyFont="1" applyFill="1" applyBorder="1" applyAlignment="1">
      <alignment horizontal="right" wrapText="1"/>
    </xf>
    <xf numFmtId="0" fontId="10" fillId="3" borderId="10" xfId="0" applyFont="1" applyFill="1" applyBorder="1" applyAlignment="1">
      <alignment horizontal="left" vertical="center" wrapText="1"/>
    </xf>
    <xf numFmtId="49" fontId="10"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4" fontId="10" fillId="0" borderId="6" xfId="2" applyNumberFormat="1" applyFont="1" applyFill="1" applyBorder="1" applyAlignment="1">
      <alignment horizontal="center"/>
    </xf>
    <xf numFmtId="0" fontId="10" fillId="0" borderId="1" xfId="2" applyFont="1" applyFill="1" applyBorder="1" applyAlignment="1">
      <alignment horizontal="center"/>
    </xf>
    <xf numFmtId="43" fontId="10" fillId="0" borderId="4" xfId="1" applyFont="1" applyFill="1" applyBorder="1"/>
    <xf numFmtId="4" fontId="10" fillId="0" borderId="30" xfId="0" applyNumberFormat="1" applyFont="1" applyFill="1" applyBorder="1"/>
    <xf numFmtId="0" fontId="10" fillId="0" borderId="1" xfId="5" applyFont="1" applyFill="1" applyBorder="1" applyAlignment="1" applyProtection="1">
      <alignment horizontal="center" vertical="center" wrapText="1"/>
      <protection locked="0"/>
    </xf>
    <xf numFmtId="0" fontId="10" fillId="0" borderId="1" xfId="0" quotePrefix="1" applyFont="1" applyFill="1" applyBorder="1" applyAlignment="1">
      <alignment vertical="top" wrapText="1"/>
    </xf>
    <xf numFmtId="4" fontId="10" fillId="0" borderId="30" xfId="0" applyNumberFormat="1" applyFont="1" applyFill="1" applyBorder="1" applyAlignment="1">
      <alignment horizontal="right"/>
    </xf>
    <xf numFmtId="0" fontId="12" fillId="0" borderId="0" xfId="0" applyFont="1" applyFill="1" applyAlignment="1">
      <alignment horizontal="right"/>
    </xf>
    <xf numFmtId="2" fontId="10" fillId="0" borderId="24" xfId="5" applyNumberFormat="1" applyFont="1" applyFill="1" applyBorder="1" applyAlignment="1" applyProtection="1">
      <alignment horizontal="center"/>
      <protection locked="0"/>
    </xf>
    <xf numFmtId="4" fontId="10" fillId="0" borderId="16" xfId="5" applyNumberFormat="1" applyFont="1" applyFill="1" applyBorder="1" applyAlignment="1" applyProtection="1">
      <alignment horizontal="center"/>
      <protection locked="0"/>
    </xf>
    <xf numFmtId="4" fontId="10" fillId="0" borderId="16" xfId="5" applyNumberFormat="1" applyFont="1" applyFill="1" applyBorder="1" applyAlignment="1">
      <alignment horizontal="right"/>
    </xf>
    <xf numFmtId="0" fontId="10" fillId="0" borderId="31" xfId="5" applyFont="1" applyFill="1" applyBorder="1" applyAlignment="1" applyProtection="1">
      <alignment horizontal="center" vertical="center" wrapText="1"/>
      <protection locked="0"/>
    </xf>
    <xf numFmtId="2" fontId="10" fillId="0" borderId="31" xfId="5" applyNumberFormat="1" applyFont="1" applyFill="1" applyBorder="1" applyAlignment="1" applyProtection="1">
      <alignment horizontal="justify" vertical="center" wrapText="1"/>
      <protection locked="0"/>
    </xf>
    <xf numFmtId="0" fontId="10" fillId="0" borderId="48" xfId="0" applyFont="1" applyFill="1" applyBorder="1" applyAlignment="1">
      <alignment vertical="top" wrapText="1"/>
    </xf>
    <xf numFmtId="0" fontId="10" fillId="0" borderId="1" xfId="0" applyFont="1" applyFill="1" applyBorder="1" applyAlignment="1">
      <alignment horizontal="left" vertical="center" wrapText="1"/>
    </xf>
    <xf numFmtId="0" fontId="5" fillId="0" borderId="1" xfId="3" applyFont="1" applyBorder="1" applyAlignment="1">
      <alignment horizontal="right" vertical="center" wrapText="1"/>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16" fillId="3" borderId="1" xfId="0" applyFont="1" applyFill="1" applyBorder="1" applyAlignment="1">
      <alignment horizontal="center" wrapText="1"/>
    </xf>
    <xf numFmtId="4" fontId="10" fillId="3" borderId="1" xfId="0" applyNumberFormat="1" applyFont="1" applyFill="1" applyBorder="1" applyAlignment="1">
      <alignment horizontal="center" wrapText="1"/>
    </xf>
    <xf numFmtId="0" fontId="10" fillId="3" borderId="1" xfId="0" applyFont="1" applyFill="1" applyBorder="1" applyAlignment="1">
      <alignment horizontal="center"/>
    </xf>
    <xf numFmtId="0" fontId="13" fillId="3" borderId="1" xfId="3" applyFont="1" applyFill="1" applyBorder="1" applyAlignment="1">
      <alignment horizontal="right" vertical="top" wrapText="1"/>
    </xf>
    <xf numFmtId="0" fontId="5" fillId="2" borderId="1" xfId="0" applyFont="1" applyFill="1" applyBorder="1" applyAlignment="1">
      <alignment horizontal="center" vertical="center"/>
    </xf>
    <xf numFmtId="0" fontId="13" fillId="0" borderId="1" xfId="0" applyFont="1" applyBorder="1" applyAlignment="1">
      <alignment horizontal="right"/>
    </xf>
    <xf numFmtId="0" fontId="13" fillId="3" borderId="7" xfId="3" applyFont="1" applyFill="1" applyBorder="1" applyAlignment="1">
      <alignment horizontal="right" vertical="top" wrapText="1"/>
    </xf>
    <xf numFmtId="0" fontId="13" fillId="3" borderId="2" xfId="3" applyFont="1" applyFill="1" applyBorder="1" applyAlignment="1">
      <alignment horizontal="right" vertical="top" wrapText="1"/>
    </xf>
    <xf numFmtId="0" fontId="13" fillId="3" borderId="8" xfId="3" applyFont="1" applyFill="1" applyBorder="1" applyAlignment="1">
      <alignment horizontal="right" vertical="top" wrapText="1"/>
    </xf>
    <xf numFmtId="0" fontId="13" fillId="0" borderId="1" xfId="3" applyFont="1" applyBorder="1" applyAlignment="1">
      <alignment horizontal="right" vertical="top" wrapText="1"/>
    </xf>
    <xf numFmtId="0" fontId="13" fillId="3" borderId="7" xfId="3" applyFont="1" applyFill="1" applyBorder="1" applyAlignment="1">
      <alignment horizontal="right" vertical="top"/>
    </xf>
    <xf numFmtId="0" fontId="13" fillId="3" borderId="2" xfId="3" applyFont="1" applyFill="1" applyBorder="1" applyAlignment="1">
      <alignment horizontal="right" vertical="top"/>
    </xf>
    <xf numFmtId="0" fontId="13" fillId="3" borderId="8" xfId="3" applyFont="1" applyFill="1" applyBorder="1" applyAlignment="1">
      <alignment horizontal="right" vertical="top"/>
    </xf>
    <xf numFmtId="0" fontId="13" fillId="0" borderId="11" xfId="3" applyFont="1" applyBorder="1" applyAlignment="1">
      <alignment horizontal="right" vertical="top" wrapText="1"/>
    </xf>
    <xf numFmtId="0" fontId="10" fillId="3" borderId="1" xfId="3" applyFont="1" applyFill="1" applyBorder="1" applyAlignment="1">
      <alignment horizontal="left" vertical="center" wrapText="1"/>
    </xf>
    <xf numFmtId="0" fontId="5" fillId="3" borderId="1" xfId="11" applyFont="1" applyFill="1" applyBorder="1" applyAlignment="1">
      <alignment horizontal="right"/>
    </xf>
    <xf numFmtId="0" fontId="5" fillId="3" borderId="7" xfId="11" applyFont="1" applyFill="1" applyBorder="1" applyAlignment="1">
      <alignment horizontal="right"/>
    </xf>
    <xf numFmtId="4" fontId="16" fillId="3" borderId="11" xfId="0" applyNumberFormat="1" applyFont="1" applyFill="1" applyBorder="1" applyAlignment="1">
      <alignment horizontal="right" wrapText="1"/>
    </xf>
    <xf numFmtId="4" fontId="16" fillId="3" borderId="9" xfId="0" applyNumberFormat="1" applyFont="1" applyFill="1" applyBorder="1" applyAlignment="1">
      <alignment horizontal="right" wrapText="1"/>
    </xf>
    <xf numFmtId="4" fontId="16" fillId="3" borderId="4" xfId="0" applyNumberFormat="1" applyFont="1" applyFill="1" applyBorder="1" applyAlignment="1">
      <alignment horizontal="right" wrapText="1"/>
    </xf>
    <xf numFmtId="0" fontId="5" fillId="2" borderId="1" xfId="3" applyFont="1" applyFill="1" applyBorder="1" applyAlignment="1">
      <alignment horizontal="center" vertical="center" wrapText="1"/>
    </xf>
    <xf numFmtId="49" fontId="5" fillId="2" borderId="1" xfId="3" applyNumberFormat="1" applyFont="1" applyFill="1" applyBorder="1" applyAlignment="1">
      <alignment horizontal="center" vertical="center"/>
    </xf>
    <xf numFmtId="49" fontId="10" fillId="2" borderId="1" xfId="3" applyNumberFormat="1" applyFont="1" applyFill="1" applyBorder="1" applyAlignment="1">
      <alignment horizontal="center" vertical="center"/>
    </xf>
    <xf numFmtId="49" fontId="10" fillId="0" borderId="1" xfId="3" applyNumberFormat="1" applyFont="1" applyBorder="1" applyAlignment="1">
      <alignment horizontal="center" vertical="top"/>
    </xf>
    <xf numFmtId="49" fontId="5" fillId="2" borderId="10" xfId="0" applyNumberFormat="1" applyFont="1" applyFill="1" applyBorder="1" applyAlignment="1">
      <alignment horizontal="left" vertical="center"/>
    </xf>
    <xf numFmtId="49" fontId="5" fillId="2" borderId="13"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0" fontId="13" fillId="0" borderId="26" xfId="3" applyFont="1" applyFill="1" applyBorder="1" applyAlignment="1">
      <alignment horizontal="right" vertical="top" wrapText="1"/>
    </xf>
    <xf numFmtId="0" fontId="13" fillId="0" borderId="27" xfId="3" applyFont="1" applyFill="1" applyBorder="1" applyAlignment="1">
      <alignment horizontal="right" vertical="top" wrapText="1"/>
    </xf>
    <xf numFmtId="0" fontId="13" fillId="0" borderId="28" xfId="3" applyFont="1" applyFill="1" applyBorder="1" applyAlignment="1">
      <alignment horizontal="right" vertical="top" wrapText="1"/>
    </xf>
    <xf numFmtId="0" fontId="10" fillId="0" borderId="4" xfId="0" applyFont="1" applyFill="1" applyBorder="1" applyAlignment="1">
      <alignment horizontal="left" vertical="top" wrapText="1"/>
    </xf>
    <xf numFmtId="0" fontId="16" fillId="3" borderId="9" xfId="0" applyFont="1" applyFill="1" applyBorder="1" applyAlignment="1">
      <alignment horizontal="left" vertical="top" wrapText="1"/>
    </xf>
    <xf numFmtId="0" fontId="16" fillId="3" borderId="4" xfId="0" applyFont="1" applyFill="1" applyBorder="1" applyAlignment="1">
      <alignment horizontal="left" vertical="top" wrapText="1"/>
    </xf>
    <xf numFmtId="0" fontId="16" fillId="3" borderId="14" xfId="0" applyFont="1" applyFill="1" applyBorder="1" applyAlignment="1">
      <alignment horizontal="center" vertical="top"/>
    </xf>
    <xf numFmtId="0" fontId="16" fillId="3" borderId="3" xfId="0" applyFont="1" applyFill="1" applyBorder="1" applyAlignment="1">
      <alignment horizontal="center" vertical="top"/>
    </xf>
    <xf numFmtId="0" fontId="16" fillId="3" borderId="6" xfId="0" applyFont="1" applyFill="1" applyBorder="1" applyAlignment="1">
      <alignment horizontal="center" vertical="top"/>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5" fillId="0" borderId="0" xfId="0" applyFont="1" applyAlignment="1">
      <alignment wrapText="1"/>
    </xf>
    <xf numFmtId="0" fontId="15" fillId="0" borderId="0" xfId="0" applyFont="1"/>
    <xf numFmtId="49" fontId="5" fillId="2" borderId="1" xfId="0" applyNumberFormat="1" applyFont="1" applyFill="1" applyBorder="1" applyAlignment="1">
      <alignment horizontal="left" vertical="center"/>
    </xf>
    <xf numFmtId="49" fontId="10" fillId="2" borderId="1" xfId="0" applyNumberFormat="1" applyFont="1" applyFill="1" applyBorder="1" applyAlignment="1">
      <alignment horizontal="left" vertical="center"/>
    </xf>
    <xf numFmtId="0" fontId="5" fillId="2" borderId="7" xfId="0" applyFont="1" applyFill="1" applyBorder="1" applyAlignment="1">
      <alignment horizontal="left" vertical="center"/>
    </xf>
    <xf numFmtId="0" fontId="5" fillId="2" borderId="2" xfId="0" applyFont="1" applyFill="1" applyBorder="1" applyAlignment="1">
      <alignment horizontal="left" vertical="center"/>
    </xf>
    <xf numFmtId="0" fontId="5" fillId="2" borderId="6" xfId="0" applyFont="1" applyFill="1" applyBorder="1" applyAlignment="1">
      <alignment horizontal="left" vertical="center"/>
    </xf>
    <xf numFmtId="0" fontId="13" fillId="0" borderId="7" xfId="0" applyFont="1" applyBorder="1" applyAlignment="1">
      <alignment horizontal="right"/>
    </xf>
    <xf numFmtId="0" fontId="13" fillId="0" borderId="2" xfId="0" applyFont="1" applyBorder="1" applyAlignment="1">
      <alignment horizontal="right"/>
    </xf>
    <xf numFmtId="0" fontId="13" fillId="0" borderId="8" xfId="0" applyFont="1" applyBorder="1" applyAlignment="1">
      <alignment horizontal="right"/>
    </xf>
    <xf numFmtId="0" fontId="10" fillId="0" borderId="7"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49" fontId="10" fillId="0" borderId="11"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5" fillId="0" borderId="7" xfId="2" applyFont="1" applyBorder="1" applyAlignment="1">
      <alignment horizontal="left" vertical="center" wrapText="1"/>
    </xf>
    <xf numFmtId="0" fontId="5" fillId="0" borderId="2" xfId="2" applyFont="1" applyBorder="1" applyAlignment="1">
      <alignment horizontal="left" vertical="center" wrapText="1"/>
    </xf>
    <xf numFmtId="0" fontId="5" fillId="0" borderId="8" xfId="2" applyFont="1" applyBorder="1" applyAlignment="1">
      <alignment horizontal="left" vertical="center" wrapText="1"/>
    </xf>
    <xf numFmtId="0" fontId="32" fillId="0" borderId="7" xfId="3" applyFont="1" applyBorder="1" applyAlignment="1">
      <alignment horizontal="right" vertical="top" wrapText="1"/>
    </xf>
    <xf numFmtId="0" fontId="32" fillId="0" borderId="2" xfId="3" applyFont="1" applyBorder="1" applyAlignment="1">
      <alignment horizontal="right" vertical="top" wrapText="1"/>
    </xf>
    <xf numFmtId="0" fontId="32" fillId="0" borderId="8" xfId="3" applyFont="1" applyBorder="1" applyAlignment="1">
      <alignment horizontal="right" vertical="top" wrapText="1"/>
    </xf>
    <xf numFmtId="0" fontId="32" fillId="3" borderId="12" xfId="3" applyFont="1" applyFill="1" applyBorder="1" applyAlignment="1">
      <alignment horizontal="right" vertical="top" wrapText="1"/>
    </xf>
    <xf numFmtId="0" fontId="32" fillId="3" borderId="5" xfId="3" applyFont="1" applyFill="1" applyBorder="1" applyAlignment="1">
      <alignment horizontal="right" vertical="top" wrapText="1"/>
    </xf>
    <xf numFmtId="0" fontId="32" fillId="3" borderId="6" xfId="3" applyFont="1" applyFill="1" applyBorder="1" applyAlignment="1">
      <alignment horizontal="right" vertical="top" wrapText="1"/>
    </xf>
    <xf numFmtId="0" fontId="32" fillId="3" borderId="1" xfId="3" applyFont="1" applyFill="1" applyBorder="1" applyAlignment="1">
      <alignment horizontal="left" vertical="top" wrapText="1"/>
    </xf>
    <xf numFmtId="49" fontId="32" fillId="4" borderId="1" xfId="3" applyNumberFormat="1" applyFont="1" applyFill="1" applyBorder="1" applyAlignment="1">
      <alignment horizontal="center" vertical="center"/>
    </xf>
    <xf numFmtId="49" fontId="18" fillId="0" borderId="1" xfId="3" applyNumberFormat="1" applyFont="1" applyBorder="1" applyAlignment="1">
      <alignment horizontal="center" vertical="top"/>
    </xf>
    <xf numFmtId="0" fontId="34" fillId="4" borderId="41" xfId="3" applyFont="1" applyFill="1" applyBorder="1" applyAlignment="1">
      <alignment horizontal="right" vertical="top" wrapText="1"/>
    </xf>
    <xf numFmtId="0" fontId="34" fillId="4" borderId="23" xfId="3" applyFont="1" applyFill="1" applyBorder="1" applyAlignment="1">
      <alignment horizontal="right" vertical="top" wrapText="1"/>
    </xf>
    <xf numFmtId="0" fontId="32" fillId="3" borderId="44" xfId="3" applyFont="1" applyFill="1" applyBorder="1" applyAlignment="1">
      <alignment horizontal="center" vertical="top" wrapText="1"/>
    </xf>
    <xf numFmtId="0" fontId="32" fillId="3" borderId="45" xfId="3" applyFont="1" applyFill="1" applyBorder="1" applyAlignment="1">
      <alignment horizontal="center" vertical="top" wrapText="1"/>
    </xf>
    <xf numFmtId="0" fontId="32" fillId="3" borderId="46" xfId="3" applyFont="1" applyFill="1" applyBorder="1" applyAlignment="1">
      <alignment horizontal="center" vertical="top" wrapText="1"/>
    </xf>
    <xf numFmtId="0" fontId="32" fillId="3" borderId="23" xfId="3" applyFont="1" applyFill="1" applyBorder="1" applyAlignment="1">
      <alignment horizontal="right" vertical="top" wrapText="1"/>
    </xf>
    <xf numFmtId="0" fontId="32" fillId="3" borderId="42" xfId="3" applyFont="1" applyFill="1" applyBorder="1" applyAlignment="1">
      <alignment horizontal="right" vertical="top" wrapText="1"/>
    </xf>
    <xf numFmtId="0" fontId="32" fillId="3" borderId="1" xfId="3" applyFont="1" applyFill="1" applyBorder="1" applyAlignment="1">
      <alignment horizontal="center" vertical="top" wrapText="1"/>
    </xf>
    <xf numFmtId="0" fontId="24" fillId="3" borderId="1" xfId="0" applyFont="1" applyFill="1" applyBorder="1" applyAlignment="1">
      <alignment horizontal="left" vertical="center"/>
    </xf>
    <xf numFmtId="0" fontId="24" fillId="3" borderId="1" xfId="0" applyFont="1" applyFill="1" applyBorder="1" applyAlignment="1">
      <alignment horizontal="left"/>
    </xf>
    <xf numFmtId="0" fontId="31" fillId="3" borderId="1" xfId="0" applyFont="1" applyFill="1" applyBorder="1" applyAlignment="1">
      <alignment horizontal="center"/>
    </xf>
  </cellXfs>
  <cellStyles count="14">
    <cellStyle name="Comma" xfId="1" builtinId="3"/>
    <cellStyle name="Comma 2" xfId="10"/>
    <cellStyle name="Comma 2 2" xfId="12"/>
    <cellStyle name="Comma 3" xfId="4"/>
    <cellStyle name="Comma 4" xfId="6"/>
    <cellStyle name="Excel Built-in Normal" xfId="8"/>
    <cellStyle name="Normal" xfId="0" builtinId="0"/>
    <cellStyle name="Normal 2 2" xfId="9"/>
    <cellStyle name="Normal 2 3" xfId="13"/>
    <cellStyle name="Normal 3 2" xfId="5"/>
    <cellStyle name="Normal 4" xfId="11"/>
    <cellStyle name="Normal 9" xfId="3"/>
    <cellStyle name="Normal_cakorska 1,1a,2 za OEBS 2" xfId="2"/>
    <cellStyle name="Normalan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D116"/>
  <sheetViews>
    <sheetView tabSelected="1" topLeftCell="A92" zoomScaleNormal="100" zoomScaleSheetLayoutView="100" workbookViewId="0">
      <selection activeCell="F97" sqref="F97:F107"/>
    </sheetView>
  </sheetViews>
  <sheetFormatPr defaultColWidth="9.140625" defaultRowHeight="16.5"/>
  <cols>
    <col min="1" max="1" width="5.140625" style="66" customWidth="1"/>
    <col min="2" max="2" width="55.140625" style="67" customWidth="1"/>
    <col min="3" max="3" width="9.140625" style="68" customWidth="1"/>
    <col min="4" max="4" width="10.5703125" style="69" customWidth="1"/>
    <col min="5" max="5" width="13.7109375" style="70" customWidth="1"/>
    <col min="6" max="6" width="15.85546875" style="144" customWidth="1"/>
    <col min="19" max="16384" width="9.140625" style="52"/>
  </cols>
  <sheetData>
    <row r="1" spans="1:197" s="49" customFormat="1" ht="46.5" customHeight="1">
      <c r="A1" s="489" t="s">
        <v>117</v>
      </c>
      <c r="B1" s="489"/>
      <c r="C1" s="489"/>
      <c r="D1" s="489"/>
      <c r="E1" s="489"/>
      <c r="F1" s="489"/>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row>
    <row r="2" spans="1:197" s="50" customFormat="1">
      <c r="A2" s="490" t="s">
        <v>80</v>
      </c>
      <c r="B2" s="491"/>
      <c r="C2" s="491"/>
      <c r="D2" s="491"/>
      <c r="E2" s="491"/>
      <c r="F2" s="491"/>
      <c r="G2"/>
      <c r="H2"/>
      <c r="I2"/>
      <c r="J2"/>
      <c r="K2"/>
      <c r="L2"/>
      <c r="M2"/>
      <c r="N2"/>
      <c r="O2"/>
      <c r="P2"/>
      <c r="Q2"/>
      <c r="R2"/>
    </row>
    <row r="3" spans="1:197" s="50" customFormat="1">
      <c r="A3" s="492"/>
      <c r="B3" s="492"/>
      <c r="C3" s="492"/>
      <c r="D3" s="492"/>
      <c r="E3" s="492"/>
      <c r="F3" s="492"/>
      <c r="G3"/>
      <c r="H3"/>
      <c r="I3"/>
      <c r="J3"/>
      <c r="K3"/>
      <c r="L3"/>
      <c r="M3"/>
      <c r="N3"/>
      <c r="O3"/>
      <c r="P3"/>
      <c r="Q3"/>
      <c r="R3"/>
    </row>
    <row r="4" spans="1:197" s="58" customFormat="1" ht="31.5" customHeight="1" thickBot="1">
      <c r="A4" s="104" t="s">
        <v>1</v>
      </c>
      <c r="B4" s="202" t="s">
        <v>2</v>
      </c>
      <c r="C4" s="94" t="s">
        <v>22</v>
      </c>
      <c r="D4" s="93" t="s">
        <v>3</v>
      </c>
      <c r="E4" s="89" t="s">
        <v>51</v>
      </c>
      <c r="F4" s="134" t="s">
        <v>52</v>
      </c>
      <c r="G4"/>
      <c r="H4"/>
      <c r="I4"/>
      <c r="J4"/>
      <c r="K4"/>
      <c r="L4"/>
      <c r="M4"/>
      <c r="N4"/>
      <c r="O4"/>
      <c r="P4"/>
      <c r="Q4"/>
      <c r="R4"/>
    </row>
    <row r="5" spans="1:197" customFormat="1" ht="18.75" customHeight="1" thickBot="1">
      <c r="A5" s="269" t="s">
        <v>90</v>
      </c>
      <c r="B5" s="263" t="s">
        <v>76</v>
      </c>
      <c r="C5" s="264" t="s">
        <v>55</v>
      </c>
      <c r="D5" s="265" t="s">
        <v>56</v>
      </c>
      <c r="E5" s="266" t="s">
        <v>57</v>
      </c>
      <c r="F5" s="267" t="s">
        <v>58</v>
      </c>
    </row>
    <row r="6" spans="1:197" s="50" customFormat="1" ht="249.75" customHeight="1">
      <c r="A6" s="268"/>
      <c r="B6" s="499" t="s">
        <v>130</v>
      </c>
      <c r="C6" s="499"/>
      <c r="D6" s="499"/>
      <c r="E6" s="499"/>
      <c r="F6" s="499"/>
      <c r="G6"/>
      <c r="H6"/>
      <c r="I6"/>
      <c r="J6"/>
      <c r="K6"/>
      <c r="L6"/>
      <c r="M6"/>
      <c r="N6"/>
      <c r="O6"/>
      <c r="P6"/>
      <c r="Q6"/>
      <c r="R6"/>
    </row>
    <row r="7" spans="1:197" s="56" customFormat="1" ht="205.5" customHeight="1" thickBot="1">
      <c r="A7" s="428">
        <v>1</v>
      </c>
      <c r="B7" s="429" t="s">
        <v>224</v>
      </c>
      <c r="C7" s="430" t="s">
        <v>12</v>
      </c>
      <c r="D7" s="430">
        <v>4</v>
      </c>
      <c r="E7" s="431"/>
      <c r="F7" s="432"/>
      <c r="G7"/>
      <c r="H7"/>
      <c r="I7"/>
      <c r="J7"/>
      <c r="K7"/>
      <c r="L7"/>
      <c r="M7"/>
      <c r="N7"/>
      <c r="O7"/>
      <c r="P7"/>
      <c r="Q7"/>
      <c r="R7"/>
    </row>
    <row r="8" spans="1:197" s="54" customFormat="1" ht="16.5" customHeight="1" thickBot="1">
      <c r="A8" s="433" t="s">
        <v>90</v>
      </c>
      <c r="B8" s="496" t="s">
        <v>137</v>
      </c>
      <c r="C8" s="497"/>
      <c r="D8" s="498"/>
      <c r="E8" s="434" t="s">
        <v>136</v>
      </c>
      <c r="F8" s="435"/>
      <c r="G8"/>
      <c r="H8"/>
      <c r="I8"/>
      <c r="J8"/>
      <c r="K8"/>
      <c r="L8"/>
      <c r="M8"/>
      <c r="N8"/>
      <c r="O8"/>
      <c r="P8"/>
      <c r="Q8"/>
      <c r="R8"/>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row>
    <row r="9" spans="1:197" s="54" customFormat="1" ht="16.5" customHeight="1" thickBot="1">
      <c r="A9" s="436"/>
      <c r="B9" s="437"/>
      <c r="C9" s="437"/>
      <c r="D9" s="437"/>
      <c r="E9" s="437"/>
      <c r="F9" s="438"/>
      <c r="G9"/>
      <c r="H9"/>
      <c r="I9"/>
      <c r="J9"/>
      <c r="K9"/>
      <c r="L9"/>
      <c r="M9"/>
      <c r="N9"/>
      <c r="O9"/>
      <c r="P9"/>
      <c r="Q9"/>
      <c r="R9"/>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row>
    <row r="10" spans="1:197" s="41" customFormat="1" ht="17.25" thickBot="1">
      <c r="A10" s="467" t="s">
        <v>170</v>
      </c>
      <c r="B10" s="468"/>
      <c r="C10" s="468"/>
      <c r="D10" s="468"/>
      <c r="E10" s="439" t="s">
        <v>91</v>
      </c>
      <c r="F10" s="440"/>
      <c r="G10"/>
      <c r="H10"/>
      <c r="I10"/>
      <c r="J10"/>
      <c r="K10"/>
      <c r="L10"/>
      <c r="M10"/>
      <c r="N10"/>
      <c r="O10"/>
      <c r="P10"/>
      <c r="Q10"/>
      <c r="R10"/>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row>
    <row r="11" spans="1:197" s="54" customFormat="1" ht="16.5" customHeight="1">
      <c r="A11" s="196"/>
      <c r="B11" s="197"/>
      <c r="C11" s="197"/>
      <c r="D11" s="197"/>
      <c r="E11" s="197"/>
      <c r="F11" s="198"/>
      <c r="G11"/>
      <c r="H11"/>
      <c r="I11"/>
      <c r="J11"/>
      <c r="K11"/>
      <c r="L11"/>
      <c r="M11"/>
      <c r="N11"/>
      <c r="O11"/>
      <c r="P11"/>
      <c r="Q11"/>
      <c r="R1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row>
    <row r="12" spans="1:197" s="54" customFormat="1" ht="16.5" customHeight="1">
      <c r="A12" s="196"/>
      <c r="B12" s="197"/>
      <c r="C12" s="197"/>
      <c r="D12" s="197"/>
      <c r="E12" s="197"/>
      <c r="F12" s="198"/>
      <c r="G12"/>
      <c r="H12"/>
      <c r="I12"/>
      <c r="J12"/>
      <c r="K12"/>
      <c r="L12"/>
      <c r="M12"/>
      <c r="N12"/>
      <c r="O12"/>
      <c r="P12"/>
      <c r="Q12"/>
      <c r="R12"/>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row>
    <row r="13" spans="1:197" customFormat="1" ht="15" customHeight="1" thickBot="1">
      <c r="A13" s="493" t="s">
        <v>179</v>
      </c>
      <c r="B13" s="494"/>
      <c r="C13" s="494"/>
      <c r="D13" s="494"/>
      <c r="E13" s="494"/>
      <c r="F13" s="495"/>
    </row>
    <row r="14" spans="1:197" s="55" customFormat="1" ht="16.899999999999999" customHeight="1" thickBot="1">
      <c r="A14" s="277" t="s">
        <v>53</v>
      </c>
      <c r="B14" s="279" t="s">
        <v>19</v>
      </c>
      <c r="C14" s="278" t="s">
        <v>55</v>
      </c>
      <c r="D14" s="276" t="s">
        <v>56</v>
      </c>
      <c r="E14" s="252" t="s">
        <v>57</v>
      </c>
      <c r="F14" s="251" t="s">
        <v>58</v>
      </c>
      <c r="G14"/>
      <c r="H14"/>
      <c r="I14"/>
      <c r="J14"/>
      <c r="K14"/>
      <c r="L14"/>
      <c r="M14"/>
      <c r="N14"/>
      <c r="O14"/>
      <c r="P14"/>
      <c r="Q14"/>
      <c r="R14"/>
    </row>
    <row r="15" spans="1:197" s="55" customFormat="1" ht="38.25" customHeight="1">
      <c r="A15" s="272">
        <v>1</v>
      </c>
      <c r="B15" s="248" t="s">
        <v>75</v>
      </c>
      <c r="C15" s="122" t="s">
        <v>12</v>
      </c>
      <c r="D15" s="273">
        <v>1</v>
      </c>
      <c r="E15" s="274"/>
      <c r="F15" s="275"/>
      <c r="G15"/>
      <c r="H15"/>
      <c r="I15"/>
      <c r="J15"/>
      <c r="K15"/>
      <c r="L15"/>
      <c r="M15"/>
      <c r="N15"/>
      <c r="O15"/>
      <c r="P15"/>
      <c r="Q15"/>
      <c r="R15"/>
    </row>
    <row r="16" spans="1:197" s="55" customFormat="1" ht="70.5" customHeight="1">
      <c r="A16" s="40">
        <v>2</v>
      </c>
      <c r="B16" s="114" t="s">
        <v>188</v>
      </c>
      <c r="C16" s="154" t="s">
        <v>10</v>
      </c>
      <c r="D16" s="91">
        <v>200</v>
      </c>
      <c r="E16" s="90"/>
      <c r="F16" s="137"/>
      <c r="G16"/>
      <c r="H16"/>
      <c r="I16"/>
      <c r="J16"/>
      <c r="K16"/>
      <c r="L16"/>
      <c r="M16"/>
      <c r="N16"/>
      <c r="O16"/>
      <c r="P16"/>
      <c r="Q16"/>
      <c r="R16"/>
    </row>
    <row r="17" spans="1:18" s="399" customFormat="1" ht="98.25" customHeight="1">
      <c r="A17" s="397">
        <v>3</v>
      </c>
      <c r="B17" s="82" t="s">
        <v>206</v>
      </c>
      <c r="C17" s="410" t="s">
        <v>16</v>
      </c>
      <c r="D17" s="145">
        <f>258+(20+30+22+26)*4</f>
        <v>650</v>
      </c>
      <c r="E17" s="145"/>
      <c r="F17" s="83"/>
      <c r="G17" s="398"/>
      <c r="H17" s="398"/>
      <c r="I17" s="398"/>
      <c r="J17" s="398"/>
      <c r="K17" s="398"/>
      <c r="L17" s="398"/>
      <c r="M17" s="398"/>
      <c r="N17" s="398"/>
      <c r="O17" s="398"/>
      <c r="P17" s="398"/>
      <c r="Q17" s="398"/>
      <c r="R17" s="398"/>
    </row>
    <row r="18" spans="1:18" s="399" customFormat="1" ht="101.25" customHeight="1">
      <c r="A18" s="400" t="s">
        <v>59</v>
      </c>
      <c r="B18" s="47" t="s">
        <v>193</v>
      </c>
      <c r="C18" s="22" t="s">
        <v>192</v>
      </c>
      <c r="D18" s="23">
        <v>30</v>
      </c>
      <c r="E18" s="25"/>
      <c r="F18" s="441"/>
      <c r="G18" s="398"/>
      <c r="H18" s="398"/>
      <c r="I18" s="398"/>
      <c r="J18" s="398"/>
      <c r="K18" s="398"/>
      <c r="L18" s="398"/>
      <c r="M18" s="398"/>
      <c r="N18" s="398"/>
      <c r="O18" s="398"/>
      <c r="P18" s="398"/>
      <c r="Q18" s="398"/>
      <c r="R18" s="398"/>
    </row>
    <row r="19" spans="1:18" s="399" customFormat="1" ht="66" customHeight="1">
      <c r="A19" s="401">
        <v>5</v>
      </c>
      <c r="B19" s="11" t="s">
        <v>189</v>
      </c>
      <c r="C19" s="154" t="s">
        <v>16</v>
      </c>
      <c r="D19" s="86">
        <v>250</v>
      </c>
      <c r="E19" s="44"/>
      <c r="F19" s="31"/>
      <c r="G19" s="398"/>
      <c r="H19" s="398"/>
      <c r="I19" s="398"/>
      <c r="J19" s="398"/>
      <c r="K19" s="398"/>
      <c r="L19" s="398"/>
      <c r="M19" s="398"/>
      <c r="N19" s="398"/>
      <c r="O19" s="398"/>
      <c r="P19" s="398"/>
      <c r="Q19" s="398"/>
      <c r="R19" s="398"/>
    </row>
    <row r="20" spans="1:18" s="399" customFormat="1" ht="100.5" customHeight="1">
      <c r="A20" s="400" t="s">
        <v>61</v>
      </c>
      <c r="B20" s="47" t="s">
        <v>194</v>
      </c>
      <c r="C20" s="154" t="s">
        <v>16</v>
      </c>
      <c r="D20" s="19">
        <v>1000</v>
      </c>
      <c r="E20" s="25"/>
      <c r="F20" s="441"/>
      <c r="G20" s="398"/>
      <c r="H20" s="398"/>
      <c r="I20" s="398"/>
      <c r="J20" s="398"/>
      <c r="K20" s="398"/>
      <c r="L20" s="398"/>
      <c r="M20" s="398"/>
      <c r="N20" s="398"/>
      <c r="O20" s="398"/>
      <c r="P20" s="398"/>
      <c r="Q20" s="398"/>
      <c r="R20" s="398"/>
    </row>
    <row r="21" spans="1:18" s="55" customFormat="1" ht="35.25" customHeight="1" thickBot="1">
      <c r="A21" s="110">
        <v>7</v>
      </c>
      <c r="B21" s="253" t="s">
        <v>190</v>
      </c>
      <c r="C21" s="88" t="s">
        <v>16</v>
      </c>
      <c r="D21" s="34">
        <v>4</v>
      </c>
      <c r="E21" s="33"/>
      <c r="F21" s="138"/>
      <c r="G21"/>
      <c r="H21"/>
      <c r="I21"/>
      <c r="J21"/>
      <c r="K21"/>
      <c r="L21"/>
      <c r="M21"/>
      <c r="N21"/>
      <c r="O21"/>
      <c r="P21"/>
      <c r="Q21"/>
      <c r="R21"/>
    </row>
    <row r="22" spans="1:18" s="59" customFormat="1" ht="17.25" thickBot="1">
      <c r="A22" s="8" t="s">
        <v>166</v>
      </c>
      <c r="B22" s="474" t="s">
        <v>19</v>
      </c>
      <c r="C22" s="474"/>
      <c r="D22" s="474"/>
      <c r="E22" s="280" t="s">
        <v>8</v>
      </c>
      <c r="F22" s="281"/>
      <c r="G22"/>
      <c r="H22"/>
      <c r="I22"/>
      <c r="J22"/>
      <c r="K22"/>
      <c r="L22"/>
      <c r="M22"/>
      <c r="N22"/>
      <c r="O22"/>
      <c r="P22"/>
      <c r="Q22"/>
      <c r="R22"/>
    </row>
    <row r="23" spans="1:18" s="53" customFormat="1" ht="20.25" customHeight="1">
      <c r="A23" s="77" t="s">
        <v>60</v>
      </c>
      <c r="B23" s="102" t="s">
        <v>171</v>
      </c>
      <c r="C23" s="60" t="s">
        <v>55</v>
      </c>
      <c r="D23" s="95" t="s">
        <v>56</v>
      </c>
      <c r="E23" s="92" t="s">
        <v>57</v>
      </c>
      <c r="F23" s="131" t="s">
        <v>58</v>
      </c>
      <c r="G23"/>
      <c r="H23"/>
      <c r="I23"/>
      <c r="J23"/>
      <c r="K23"/>
      <c r="L23"/>
      <c r="M23"/>
      <c r="N23"/>
      <c r="O23"/>
      <c r="P23"/>
      <c r="Q23"/>
      <c r="R23"/>
    </row>
    <row r="24" spans="1:18" ht="48" customHeight="1">
      <c r="A24" s="247">
        <v>1</v>
      </c>
      <c r="B24" s="248" t="s">
        <v>214</v>
      </c>
      <c r="C24" s="249" t="s">
        <v>12</v>
      </c>
      <c r="D24" s="203">
        <v>150</v>
      </c>
      <c r="E24" s="39"/>
      <c r="F24" s="250"/>
    </row>
    <row r="25" spans="1:18" customFormat="1" ht="49.5" customHeight="1">
      <c r="A25" s="14">
        <v>2</v>
      </c>
      <c r="B25" s="103" t="s">
        <v>81</v>
      </c>
      <c r="C25" s="4" t="s">
        <v>77</v>
      </c>
      <c r="D25" s="19">
        <v>84</v>
      </c>
      <c r="E25" s="20"/>
      <c r="F25" s="21"/>
    </row>
    <row r="26" spans="1:18" customFormat="1" ht="32.25" customHeight="1">
      <c r="A26" s="98">
        <v>3</v>
      </c>
      <c r="B26" s="115" t="s">
        <v>33</v>
      </c>
      <c r="C26" s="149" t="s">
        <v>77</v>
      </c>
      <c r="D26" s="4">
        <v>6</v>
      </c>
      <c r="E26" s="20"/>
      <c r="F26" s="21"/>
    </row>
    <row r="27" spans="1:18" customFormat="1" ht="66">
      <c r="A27" s="40">
        <v>4</v>
      </c>
      <c r="B27" s="103" t="s">
        <v>143</v>
      </c>
      <c r="C27" s="4" t="s">
        <v>50</v>
      </c>
      <c r="D27" s="19">
        <v>2</v>
      </c>
      <c r="E27" s="20"/>
      <c r="F27" s="96"/>
    </row>
    <row r="28" spans="1:18" s="97" customFormat="1" ht="48" customHeight="1">
      <c r="A28" s="40">
        <v>5</v>
      </c>
      <c r="B28" s="103" t="s">
        <v>129</v>
      </c>
      <c r="C28" s="4" t="s">
        <v>50</v>
      </c>
      <c r="D28" s="145">
        <f>6</f>
        <v>6</v>
      </c>
      <c r="E28" s="145"/>
      <c r="F28" s="21"/>
      <c r="G28"/>
      <c r="H28"/>
      <c r="I28"/>
      <c r="J28"/>
      <c r="K28"/>
      <c r="L28"/>
      <c r="M28"/>
      <c r="N28"/>
      <c r="O28"/>
      <c r="P28"/>
      <c r="Q28"/>
      <c r="R28"/>
    </row>
    <row r="29" spans="1:18" s="32" customFormat="1" ht="51" customHeight="1">
      <c r="A29" s="40">
        <v>6</v>
      </c>
      <c r="B29" s="148" t="s">
        <v>144</v>
      </c>
      <c r="C29" s="4" t="s">
        <v>12</v>
      </c>
      <c r="D29" s="19">
        <v>8</v>
      </c>
      <c r="E29" s="20"/>
      <c r="F29" s="21"/>
      <c r="G29"/>
      <c r="H29"/>
      <c r="I29"/>
      <c r="J29"/>
      <c r="K29"/>
      <c r="L29"/>
      <c r="M29"/>
      <c r="N29"/>
      <c r="O29"/>
      <c r="P29"/>
      <c r="Q29"/>
      <c r="R29"/>
    </row>
    <row r="30" spans="1:18" s="97" customFormat="1" ht="66.75" customHeight="1">
      <c r="A30" s="40">
        <v>7</v>
      </c>
      <c r="B30" s="47" t="s">
        <v>82</v>
      </c>
      <c r="C30" s="150" t="s">
        <v>37</v>
      </c>
      <c r="D30" s="19">
        <v>195</v>
      </c>
      <c r="E30" s="20"/>
      <c r="F30" s="21"/>
      <c r="G30"/>
      <c r="H30"/>
      <c r="I30"/>
      <c r="J30"/>
      <c r="K30"/>
      <c r="L30"/>
      <c r="M30"/>
      <c r="N30"/>
      <c r="O30"/>
      <c r="P30"/>
      <c r="Q30"/>
      <c r="R30"/>
    </row>
    <row r="31" spans="1:18" customFormat="1" ht="66">
      <c r="A31" s="3">
        <v>8</v>
      </c>
      <c r="B31" s="30" t="s">
        <v>118</v>
      </c>
      <c r="C31" s="150" t="s">
        <v>37</v>
      </c>
      <c r="D31" s="19">
        <v>170</v>
      </c>
      <c r="E31" s="44"/>
      <c r="F31" s="31"/>
    </row>
    <row r="32" spans="1:18" ht="82.5">
      <c r="A32" s="87" t="s">
        <v>34</v>
      </c>
      <c r="B32" s="148" t="s">
        <v>191</v>
      </c>
      <c r="C32" s="150" t="s">
        <v>37</v>
      </c>
      <c r="D32" s="23">
        <v>400</v>
      </c>
      <c r="E32" s="25"/>
      <c r="F32" s="138"/>
    </row>
    <row r="33" spans="1:1096" customFormat="1" ht="48.75" customHeight="1" thickBot="1">
      <c r="A33" s="57" t="s">
        <v>62</v>
      </c>
      <c r="B33" s="82" t="s">
        <v>145</v>
      </c>
      <c r="C33" s="4" t="s">
        <v>12</v>
      </c>
      <c r="D33" s="19">
        <v>1</v>
      </c>
      <c r="E33" s="20"/>
      <c r="F33" s="21"/>
    </row>
    <row r="34" spans="1:1096" ht="15.6" customHeight="1" thickBot="1">
      <c r="A34" s="77" t="s">
        <v>172</v>
      </c>
      <c r="B34" s="475" t="s">
        <v>173</v>
      </c>
      <c r="C34" s="476"/>
      <c r="D34" s="477"/>
      <c r="E34" s="260" t="s">
        <v>174</v>
      </c>
      <c r="F34" s="139"/>
    </row>
    <row r="35" spans="1:1096" s="2" customFormat="1" ht="16.5" customHeight="1">
      <c r="A35" s="75" t="s">
        <v>43</v>
      </c>
      <c r="B35" s="76" t="s">
        <v>208</v>
      </c>
      <c r="C35" s="60" t="s">
        <v>55</v>
      </c>
      <c r="D35" s="95" t="s">
        <v>56</v>
      </c>
      <c r="E35" s="92" t="s">
        <v>57</v>
      </c>
      <c r="F35" s="131" t="s">
        <v>58</v>
      </c>
      <c r="G35"/>
      <c r="H35"/>
      <c r="I35"/>
      <c r="J35"/>
      <c r="K35"/>
      <c r="L35"/>
      <c r="M35"/>
      <c r="N35"/>
      <c r="O35"/>
      <c r="P35"/>
      <c r="Q35"/>
      <c r="R35"/>
    </row>
    <row r="36" spans="1:1096" s="51" customFormat="1" ht="94.5" customHeight="1">
      <c r="A36" s="483" t="s">
        <v>209</v>
      </c>
      <c r="B36" s="483"/>
      <c r="C36" s="483"/>
      <c r="D36" s="483"/>
      <c r="E36" s="483"/>
      <c r="F36" s="483"/>
      <c r="G36"/>
      <c r="H36"/>
      <c r="I36"/>
      <c r="J36"/>
      <c r="K36"/>
      <c r="L36"/>
      <c r="M36"/>
      <c r="N36"/>
      <c r="O36"/>
      <c r="P36"/>
      <c r="Q36"/>
      <c r="R36"/>
    </row>
    <row r="37" spans="1:1096" s="78" customFormat="1" ht="48.75" customHeight="1" thickBot="1">
      <c r="A37" s="79">
        <v>1</v>
      </c>
      <c r="B37" s="82" t="s">
        <v>223</v>
      </c>
      <c r="C37" s="4" t="s">
        <v>12</v>
      </c>
      <c r="D37" s="19">
        <v>1</v>
      </c>
      <c r="E37" s="20"/>
      <c r="F37" s="135"/>
      <c r="G37"/>
      <c r="H37"/>
      <c r="I37"/>
      <c r="J37"/>
      <c r="K37"/>
      <c r="L37"/>
      <c r="M37"/>
      <c r="N37"/>
      <c r="O37"/>
      <c r="P37"/>
      <c r="Q37"/>
      <c r="R37"/>
    </row>
    <row r="38" spans="1:1096" s="46" customFormat="1" ht="16.5" customHeight="1" thickBot="1">
      <c r="A38" s="270" t="s">
        <v>167</v>
      </c>
      <c r="B38" s="475" t="s">
        <v>208</v>
      </c>
      <c r="C38" s="476"/>
      <c r="D38" s="477"/>
      <c r="E38" s="260" t="s">
        <v>174</v>
      </c>
      <c r="F38" s="271"/>
    </row>
    <row r="39" spans="1:1096" customFormat="1" ht="18.75" customHeight="1">
      <c r="A39" s="101" t="s">
        <v>44</v>
      </c>
      <c r="B39" s="102" t="s">
        <v>79</v>
      </c>
      <c r="C39" s="60" t="s">
        <v>55</v>
      </c>
      <c r="D39" s="95" t="s">
        <v>56</v>
      </c>
      <c r="E39" s="92" t="s">
        <v>57</v>
      </c>
      <c r="F39" s="131" t="s">
        <v>58</v>
      </c>
    </row>
    <row r="40" spans="1:1096" ht="114" customHeight="1">
      <c r="A40" s="100" t="s">
        <v>6</v>
      </c>
      <c r="B40" s="103" t="s">
        <v>124</v>
      </c>
      <c r="C40" s="150" t="s">
        <v>37</v>
      </c>
      <c r="D40" s="86">
        <v>200</v>
      </c>
      <c r="E40" s="86"/>
      <c r="F40" s="141"/>
    </row>
    <row r="41" spans="1:1096" ht="114" customHeight="1" thickBot="1">
      <c r="A41" s="100" t="s">
        <v>9</v>
      </c>
      <c r="B41" s="103" t="s">
        <v>125</v>
      </c>
      <c r="C41" s="150" t="s">
        <v>37</v>
      </c>
      <c r="D41" s="86">
        <v>200</v>
      </c>
      <c r="E41" s="86"/>
      <c r="F41" s="141"/>
    </row>
    <row r="42" spans="1:1096" ht="17.25" thickBot="1">
      <c r="A42" s="484" t="s">
        <v>83</v>
      </c>
      <c r="B42" s="484"/>
      <c r="C42" s="484"/>
      <c r="D42" s="484"/>
      <c r="E42" s="485"/>
      <c r="F42" s="142"/>
    </row>
    <row r="43" spans="1:1096" ht="16.5" customHeight="1">
      <c r="A43" s="61" t="s">
        <v>63</v>
      </c>
      <c r="B43" s="62" t="s">
        <v>68</v>
      </c>
      <c r="C43" s="99" t="s">
        <v>55</v>
      </c>
      <c r="D43" s="111" t="s">
        <v>56</v>
      </c>
      <c r="E43" s="112" t="s">
        <v>57</v>
      </c>
      <c r="F43" s="158" t="s">
        <v>58</v>
      </c>
    </row>
    <row r="44" spans="1:1096" customFormat="1" ht="66">
      <c r="A44" s="40">
        <v>1</v>
      </c>
      <c r="B44" s="103" t="s">
        <v>28</v>
      </c>
      <c r="C44" s="150" t="s">
        <v>16</v>
      </c>
      <c r="D44" s="19">
        <f>900*2</f>
        <v>1800</v>
      </c>
      <c r="E44" s="20"/>
      <c r="F44" s="2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c r="DQ44" s="51"/>
      <c r="DR44" s="51"/>
      <c r="DS44" s="51"/>
      <c r="DT44" s="51"/>
      <c r="DU44" s="51"/>
      <c r="DV44" s="51"/>
      <c r="DW44" s="51"/>
      <c r="DX44" s="51"/>
      <c r="DY44" s="51"/>
      <c r="DZ44" s="51"/>
      <c r="EA44" s="51"/>
      <c r="EB44" s="51"/>
      <c r="EC44" s="51"/>
      <c r="ED44" s="51"/>
      <c r="EE44" s="51"/>
      <c r="EF44" s="51"/>
      <c r="EG44" s="51"/>
      <c r="EH44" s="51"/>
      <c r="EI44" s="51"/>
      <c r="EJ44" s="51"/>
      <c r="EK44" s="51"/>
      <c r="EL44" s="51"/>
      <c r="EM44" s="51"/>
      <c r="EN44" s="51"/>
      <c r="EO44" s="51"/>
      <c r="EP44" s="51"/>
      <c r="EQ44" s="51"/>
      <c r="ER44" s="51"/>
      <c r="ES44" s="51"/>
      <c r="ET44" s="51"/>
      <c r="EU44" s="51"/>
      <c r="EV44" s="51"/>
      <c r="EW44" s="51"/>
      <c r="EX44" s="51"/>
      <c r="EY44" s="51"/>
      <c r="EZ44" s="51"/>
      <c r="FA44" s="51"/>
      <c r="FB44" s="51"/>
      <c r="FC44" s="51"/>
      <c r="FD44" s="51"/>
      <c r="FE44" s="51"/>
      <c r="FF44" s="51"/>
      <c r="FG44" s="51"/>
      <c r="FH44" s="51"/>
      <c r="FI44" s="51"/>
      <c r="FJ44" s="51"/>
      <c r="FK44" s="51"/>
      <c r="FL44" s="51"/>
      <c r="FM44" s="51"/>
      <c r="FN44" s="51"/>
      <c r="FO44" s="51"/>
      <c r="FP44" s="51"/>
      <c r="FQ44" s="51"/>
      <c r="FR44" s="51"/>
      <c r="FS44" s="51"/>
      <c r="FT44" s="51"/>
      <c r="FU44" s="51"/>
      <c r="FV44" s="51"/>
      <c r="FW44" s="51"/>
      <c r="FX44" s="51"/>
      <c r="FY44" s="51"/>
      <c r="FZ44" s="51"/>
      <c r="GA44" s="51"/>
      <c r="GB44" s="51"/>
      <c r="GC44" s="51"/>
      <c r="GD44" s="51"/>
      <c r="GE44" s="51"/>
      <c r="GF44" s="51"/>
      <c r="GG44" s="51"/>
      <c r="GH44" s="51"/>
      <c r="GI44" s="51"/>
      <c r="GJ44" s="51"/>
      <c r="GK44" s="51"/>
      <c r="GL44" s="51"/>
      <c r="GM44" s="51"/>
      <c r="GN44" s="51"/>
      <c r="GO44" s="51"/>
      <c r="GP44" s="51"/>
      <c r="GQ44" s="51"/>
      <c r="GR44" s="51"/>
      <c r="GS44" s="51"/>
      <c r="GT44" s="51"/>
      <c r="GU44" s="51"/>
      <c r="GV44" s="51"/>
      <c r="GW44" s="51"/>
      <c r="GX44" s="51"/>
      <c r="GY44" s="51"/>
      <c r="GZ44" s="51"/>
      <c r="HA44" s="51"/>
      <c r="HB44" s="51"/>
      <c r="HC44" s="51"/>
      <c r="HD44" s="51"/>
      <c r="HE44" s="51"/>
      <c r="HF44" s="51"/>
      <c r="HG44" s="51"/>
      <c r="HH44" s="51"/>
      <c r="HI44" s="51"/>
      <c r="HJ44" s="51"/>
      <c r="HK44" s="51"/>
      <c r="HL44" s="51"/>
      <c r="HM44" s="51"/>
      <c r="HN44" s="51"/>
      <c r="HO44" s="51"/>
      <c r="HP44" s="51"/>
      <c r="HQ44" s="51"/>
      <c r="HR44" s="51"/>
      <c r="HS44" s="51"/>
      <c r="HT44" s="51"/>
      <c r="HU44" s="51"/>
      <c r="HV44" s="51"/>
      <c r="HW44" s="51"/>
      <c r="HX44" s="51"/>
      <c r="HY44" s="51"/>
      <c r="HZ44" s="51"/>
      <c r="IA44" s="51"/>
      <c r="IB44" s="51"/>
      <c r="IC44" s="51"/>
      <c r="ID44" s="51"/>
      <c r="IE44" s="51"/>
      <c r="IF44" s="51"/>
      <c r="IG44" s="51"/>
      <c r="IH44" s="51"/>
      <c r="II44" s="51"/>
      <c r="IJ44" s="51"/>
      <c r="IK44" s="51"/>
      <c r="IL44" s="51"/>
      <c r="IM44" s="51"/>
      <c r="IN44" s="51"/>
      <c r="IO44" s="51"/>
      <c r="IP44" s="51"/>
      <c r="IQ44" s="51"/>
      <c r="IR44" s="51"/>
      <c r="IS44" s="51"/>
      <c r="IT44" s="51"/>
      <c r="IU44" s="51"/>
      <c r="IV44" s="51"/>
      <c r="IW44" s="51"/>
      <c r="IX44" s="51"/>
      <c r="IY44" s="51"/>
      <c r="IZ44" s="51"/>
      <c r="JA44" s="51"/>
      <c r="JB44" s="51"/>
      <c r="JC44" s="51"/>
      <c r="JD44" s="51"/>
      <c r="JE44" s="51"/>
      <c r="JF44" s="51"/>
      <c r="JG44" s="51"/>
      <c r="JH44" s="51"/>
      <c r="JI44" s="51"/>
      <c r="JJ44" s="51"/>
      <c r="JK44" s="51"/>
      <c r="JL44" s="51"/>
      <c r="JM44" s="51"/>
      <c r="JN44" s="51"/>
      <c r="JO44" s="51"/>
      <c r="JP44" s="51"/>
      <c r="JQ44" s="51"/>
      <c r="JR44" s="51"/>
      <c r="JS44" s="51"/>
      <c r="JT44" s="51"/>
      <c r="JU44" s="51"/>
      <c r="JV44" s="51"/>
      <c r="JW44" s="51"/>
      <c r="JX44" s="51"/>
      <c r="JY44" s="51"/>
      <c r="JZ44" s="51"/>
      <c r="KA44" s="51"/>
      <c r="KB44" s="51"/>
      <c r="KC44" s="51"/>
      <c r="KD44" s="51"/>
      <c r="KE44" s="51"/>
      <c r="KF44" s="51"/>
      <c r="KG44" s="51"/>
      <c r="KH44" s="51"/>
      <c r="KI44" s="51"/>
      <c r="KJ44" s="51"/>
      <c r="KK44" s="51"/>
      <c r="KL44" s="51"/>
      <c r="KM44" s="51"/>
      <c r="KN44" s="51"/>
      <c r="KO44" s="51"/>
      <c r="KP44" s="51"/>
      <c r="KQ44" s="51"/>
      <c r="KR44" s="51"/>
      <c r="KS44" s="51"/>
      <c r="KT44" s="51"/>
      <c r="KU44" s="51"/>
      <c r="KV44" s="51"/>
      <c r="KW44" s="51"/>
      <c r="KX44" s="51"/>
      <c r="KY44" s="51"/>
      <c r="KZ44" s="51"/>
      <c r="LA44" s="51"/>
      <c r="LB44" s="51"/>
      <c r="LC44" s="51"/>
      <c r="LD44" s="51"/>
      <c r="LE44" s="51"/>
      <c r="LF44" s="51"/>
      <c r="LG44" s="51"/>
      <c r="LH44" s="51"/>
      <c r="LI44" s="51"/>
      <c r="LJ44" s="51"/>
      <c r="LK44" s="51"/>
      <c r="LL44" s="51"/>
      <c r="LM44" s="51"/>
      <c r="LN44" s="51"/>
      <c r="LO44" s="51"/>
      <c r="LP44" s="51"/>
      <c r="LQ44" s="51"/>
      <c r="LR44" s="51"/>
      <c r="LS44" s="51"/>
      <c r="LT44" s="51"/>
      <c r="LU44" s="51"/>
      <c r="LV44" s="51"/>
      <c r="LW44" s="51"/>
      <c r="LX44" s="51"/>
      <c r="LY44" s="51"/>
      <c r="LZ44" s="51"/>
      <c r="MA44" s="51"/>
      <c r="MB44" s="51"/>
      <c r="MC44" s="51"/>
      <c r="MD44" s="51"/>
      <c r="ME44" s="51"/>
      <c r="MF44" s="51"/>
      <c r="MG44" s="51"/>
      <c r="MH44" s="51"/>
      <c r="MI44" s="51"/>
      <c r="MJ44" s="51"/>
      <c r="MK44" s="51"/>
      <c r="ML44" s="51"/>
      <c r="MM44" s="51"/>
      <c r="MN44" s="51"/>
      <c r="MO44" s="51"/>
      <c r="MP44" s="51"/>
      <c r="MQ44" s="51"/>
      <c r="MR44" s="51"/>
      <c r="MS44" s="51"/>
      <c r="MT44" s="51"/>
      <c r="MU44" s="51"/>
      <c r="MV44" s="51"/>
      <c r="MW44" s="51"/>
      <c r="MX44" s="51"/>
      <c r="MY44" s="51"/>
      <c r="MZ44" s="51"/>
      <c r="NA44" s="51"/>
      <c r="NB44" s="51"/>
      <c r="NC44" s="51"/>
      <c r="ND44" s="51"/>
      <c r="NE44" s="51"/>
      <c r="NF44" s="51"/>
      <c r="NG44" s="51"/>
      <c r="NH44" s="51"/>
      <c r="NI44" s="51"/>
      <c r="NJ44" s="51"/>
      <c r="NK44" s="51"/>
      <c r="NL44" s="51"/>
      <c r="NM44" s="51"/>
      <c r="NN44" s="51"/>
      <c r="NO44" s="51"/>
      <c r="NP44" s="51"/>
      <c r="NQ44" s="51"/>
      <c r="NR44" s="51"/>
      <c r="NS44" s="51"/>
      <c r="NT44" s="51"/>
      <c r="NU44" s="51"/>
      <c r="NV44" s="51"/>
      <c r="NW44" s="51"/>
      <c r="NX44" s="51"/>
      <c r="NY44" s="51"/>
      <c r="NZ44" s="51"/>
      <c r="OA44" s="51"/>
      <c r="OB44" s="51"/>
      <c r="OC44" s="51"/>
      <c r="OD44" s="51"/>
      <c r="OE44" s="51"/>
      <c r="OF44" s="51"/>
      <c r="OG44" s="51"/>
      <c r="OH44" s="51"/>
      <c r="OI44" s="51"/>
      <c r="OJ44" s="51"/>
      <c r="OK44" s="51"/>
      <c r="OL44" s="51"/>
      <c r="OM44" s="51"/>
      <c r="ON44" s="51"/>
      <c r="OO44" s="51"/>
      <c r="OP44" s="51"/>
      <c r="OQ44" s="51"/>
      <c r="OR44" s="51"/>
      <c r="OS44" s="51"/>
      <c r="OT44" s="51"/>
      <c r="OU44" s="51"/>
      <c r="OV44" s="51"/>
      <c r="OW44" s="51"/>
      <c r="OX44" s="51"/>
      <c r="OY44" s="51"/>
      <c r="OZ44" s="51"/>
      <c r="PA44" s="51"/>
      <c r="PB44" s="51"/>
      <c r="PC44" s="51"/>
      <c r="PD44" s="51"/>
      <c r="PE44" s="51"/>
      <c r="PF44" s="51"/>
      <c r="PG44" s="51"/>
      <c r="PH44" s="51"/>
      <c r="PI44" s="51"/>
      <c r="PJ44" s="51"/>
      <c r="PK44" s="51"/>
      <c r="PL44" s="51"/>
      <c r="PM44" s="51"/>
      <c r="PN44" s="51"/>
      <c r="PO44" s="51"/>
      <c r="PP44" s="51"/>
      <c r="PQ44" s="51"/>
      <c r="PR44" s="51"/>
      <c r="PS44" s="51"/>
      <c r="PT44" s="51"/>
      <c r="PU44" s="51"/>
      <c r="PV44" s="51"/>
      <c r="PW44" s="51"/>
      <c r="PX44" s="51"/>
      <c r="PY44" s="51"/>
      <c r="PZ44" s="51"/>
      <c r="QA44" s="51"/>
      <c r="QB44" s="51"/>
      <c r="QC44" s="51"/>
      <c r="QD44" s="51"/>
      <c r="QE44" s="51"/>
      <c r="QF44" s="51"/>
      <c r="QG44" s="51"/>
      <c r="QH44" s="51"/>
      <c r="QI44" s="51"/>
      <c r="QJ44" s="51"/>
      <c r="QK44" s="51"/>
      <c r="QL44" s="51"/>
      <c r="QM44" s="51"/>
      <c r="QN44" s="51"/>
      <c r="QO44" s="51"/>
      <c r="QP44" s="51"/>
      <c r="QQ44" s="51"/>
      <c r="QR44" s="51"/>
      <c r="QS44" s="51"/>
      <c r="QT44" s="51"/>
      <c r="QU44" s="51"/>
      <c r="QV44" s="51"/>
      <c r="QW44" s="51"/>
      <c r="QX44" s="51"/>
      <c r="QY44" s="51"/>
      <c r="QZ44" s="51"/>
      <c r="RA44" s="51"/>
      <c r="RB44" s="51"/>
      <c r="RC44" s="51"/>
      <c r="RD44" s="51"/>
      <c r="RE44" s="51"/>
      <c r="RF44" s="51"/>
      <c r="RG44" s="51"/>
      <c r="RH44" s="51"/>
      <c r="RI44" s="51"/>
      <c r="RJ44" s="51"/>
      <c r="RK44" s="51"/>
      <c r="RL44" s="51"/>
      <c r="RM44" s="51"/>
      <c r="RN44" s="51"/>
      <c r="RO44" s="51"/>
      <c r="RP44" s="51"/>
      <c r="RQ44" s="51"/>
      <c r="RR44" s="51"/>
      <c r="RS44" s="51"/>
      <c r="RT44" s="51"/>
      <c r="RU44" s="51"/>
      <c r="RV44" s="51"/>
      <c r="RW44" s="51"/>
      <c r="RX44" s="51"/>
      <c r="RY44" s="51"/>
      <c r="RZ44" s="51"/>
      <c r="SA44" s="51"/>
      <c r="SB44" s="51"/>
      <c r="SC44" s="51"/>
      <c r="SD44" s="51"/>
      <c r="SE44" s="51"/>
      <c r="SF44" s="51"/>
      <c r="SG44" s="51"/>
      <c r="SH44" s="51"/>
      <c r="SI44" s="51"/>
      <c r="SJ44" s="51"/>
      <c r="SK44" s="51"/>
      <c r="SL44" s="51"/>
      <c r="SM44" s="51"/>
      <c r="SN44" s="51"/>
      <c r="SO44" s="51"/>
      <c r="SP44" s="51"/>
      <c r="SQ44" s="51"/>
      <c r="SR44" s="51"/>
      <c r="SS44" s="51"/>
      <c r="ST44" s="51"/>
      <c r="SU44" s="51"/>
      <c r="SV44" s="51"/>
      <c r="SW44" s="51"/>
      <c r="SX44" s="51"/>
      <c r="SY44" s="51"/>
      <c r="SZ44" s="51"/>
      <c r="TA44" s="51"/>
      <c r="TB44" s="51"/>
      <c r="TC44" s="51"/>
      <c r="TD44" s="51"/>
      <c r="TE44" s="51"/>
      <c r="TF44" s="51"/>
      <c r="TG44" s="51"/>
      <c r="TH44" s="51"/>
      <c r="TI44" s="51"/>
      <c r="TJ44" s="51"/>
      <c r="TK44" s="51"/>
      <c r="TL44" s="51"/>
      <c r="TM44" s="51"/>
      <c r="TN44" s="51"/>
      <c r="TO44" s="51"/>
      <c r="TP44" s="51"/>
      <c r="TQ44" s="51"/>
      <c r="TR44" s="51"/>
      <c r="TS44" s="51"/>
      <c r="TT44" s="51"/>
      <c r="TU44" s="51"/>
      <c r="TV44" s="51"/>
      <c r="TW44" s="51"/>
      <c r="TX44" s="51"/>
      <c r="TY44" s="51"/>
      <c r="TZ44" s="51"/>
      <c r="UA44" s="51"/>
      <c r="UB44" s="51"/>
      <c r="UC44" s="51"/>
      <c r="UD44" s="51"/>
      <c r="UE44" s="51"/>
      <c r="UF44" s="51"/>
      <c r="UG44" s="51"/>
      <c r="UH44" s="51"/>
      <c r="UI44" s="51"/>
      <c r="UJ44" s="51"/>
      <c r="UK44" s="51"/>
      <c r="UL44" s="51"/>
      <c r="UM44" s="51"/>
      <c r="UN44" s="51"/>
      <c r="UO44" s="51"/>
      <c r="UP44" s="51"/>
      <c r="UQ44" s="51"/>
      <c r="UR44" s="51"/>
      <c r="US44" s="51"/>
      <c r="UT44" s="51"/>
      <c r="UU44" s="51"/>
      <c r="UV44" s="51"/>
      <c r="UW44" s="51"/>
      <c r="UX44" s="51"/>
      <c r="UY44" s="51"/>
      <c r="UZ44" s="51"/>
      <c r="VA44" s="51"/>
      <c r="VB44" s="51"/>
      <c r="VC44" s="51"/>
      <c r="VD44" s="51"/>
      <c r="VE44" s="51"/>
      <c r="VF44" s="51"/>
      <c r="VG44" s="51"/>
      <c r="VH44" s="51"/>
      <c r="VI44" s="51"/>
      <c r="VJ44" s="51"/>
      <c r="VK44" s="51"/>
      <c r="VL44" s="51"/>
      <c r="VM44" s="51"/>
      <c r="VN44" s="51"/>
      <c r="VO44" s="51"/>
      <c r="VP44" s="51"/>
      <c r="VQ44" s="51"/>
      <c r="VR44" s="51"/>
      <c r="VS44" s="51"/>
      <c r="VT44" s="51"/>
      <c r="VU44" s="51"/>
      <c r="VV44" s="51"/>
      <c r="VW44" s="51"/>
      <c r="VX44" s="51"/>
      <c r="VY44" s="51"/>
      <c r="VZ44" s="51"/>
      <c r="WA44" s="51"/>
      <c r="WB44" s="51"/>
      <c r="WC44" s="51"/>
      <c r="WD44" s="51"/>
      <c r="WE44" s="51"/>
      <c r="WF44" s="51"/>
      <c r="WG44" s="51"/>
      <c r="WH44" s="51"/>
      <c r="WI44" s="51"/>
      <c r="WJ44" s="51"/>
      <c r="WK44" s="51"/>
      <c r="WL44" s="51"/>
      <c r="WM44" s="51"/>
      <c r="WN44" s="51"/>
      <c r="WO44" s="51"/>
      <c r="WP44" s="51"/>
      <c r="WQ44" s="51"/>
      <c r="WR44" s="51"/>
      <c r="WS44" s="51"/>
      <c r="WT44" s="51"/>
      <c r="WU44" s="51"/>
      <c r="WV44" s="51"/>
      <c r="WW44" s="51"/>
      <c r="WX44" s="51"/>
      <c r="WY44" s="51"/>
      <c r="WZ44" s="51"/>
      <c r="XA44" s="51"/>
      <c r="XB44" s="51"/>
      <c r="XC44" s="51"/>
      <c r="XD44" s="51"/>
      <c r="XE44" s="51"/>
      <c r="XF44" s="51"/>
      <c r="XG44" s="51"/>
      <c r="XH44" s="51"/>
      <c r="XI44" s="51"/>
      <c r="XJ44" s="51"/>
      <c r="XK44" s="51"/>
      <c r="XL44" s="51"/>
      <c r="XM44" s="51"/>
      <c r="XN44" s="51"/>
      <c r="XO44" s="51"/>
      <c r="XP44" s="51"/>
      <c r="XQ44" s="51"/>
      <c r="XR44" s="51"/>
      <c r="XS44" s="51"/>
      <c r="XT44" s="51"/>
      <c r="XU44" s="51"/>
      <c r="XV44" s="51"/>
      <c r="XW44" s="51"/>
      <c r="XX44" s="51"/>
      <c r="XY44" s="51"/>
      <c r="XZ44" s="51"/>
      <c r="YA44" s="51"/>
      <c r="YB44" s="51"/>
      <c r="YC44" s="51"/>
      <c r="YD44" s="51"/>
      <c r="YE44" s="51"/>
      <c r="YF44" s="51"/>
      <c r="YG44" s="51"/>
      <c r="YH44" s="51"/>
      <c r="YI44" s="51"/>
      <c r="YJ44" s="51"/>
      <c r="YK44" s="51"/>
      <c r="YL44" s="51"/>
      <c r="YM44" s="51"/>
      <c r="YN44" s="51"/>
      <c r="YO44" s="51"/>
      <c r="YP44" s="51"/>
      <c r="YQ44" s="51"/>
      <c r="YR44" s="51"/>
      <c r="YS44" s="51"/>
      <c r="YT44" s="51"/>
      <c r="YU44" s="51"/>
      <c r="YV44" s="51"/>
      <c r="YW44" s="51"/>
      <c r="YX44" s="51"/>
      <c r="YY44" s="51"/>
      <c r="YZ44" s="51"/>
      <c r="ZA44" s="51"/>
      <c r="ZB44" s="51"/>
      <c r="ZC44" s="51"/>
      <c r="ZD44" s="51"/>
      <c r="ZE44" s="51"/>
      <c r="ZF44" s="51"/>
      <c r="ZG44" s="51"/>
      <c r="ZH44" s="51"/>
      <c r="ZI44" s="51"/>
      <c r="ZJ44" s="51"/>
      <c r="ZK44" s="51"/>
      <c r="ZL44" s="51"/>
      <c r="ZM44" s="51"/>
      <c r="ZN44" s="51"/>
      <c r="ZO44" s="51"/>
      <c r="ZP44" s="51"/>
      <c r="ZQ44" s="51"/>
      <c r="ZR44" s="51"/>
      <c r="ZS44" s="51"/>
      <c r="ZT44" s="51"/>
      <c r="ZU44" s="51"/>
      <c r="ZV44" s="51"/>
      <c r="ZW44" s="51"/>
      <c r="ZX44" s="51"/>
      <c r="ZY44" s="51"/>
      <c r="ZZ44" s="51"/>
      <c r="AAA44" s="51"/>
      <c r="AAB44" s="51"/>
      <c r="AAC44" s="51"/>
      <c r="AAD44" s="51"/>
      <c r="AAE44" s="51"/>
      <c r="AAF44" s="51"/>
      <c r="AAG44" s="51"/>
      <c r="AAH44" s="51"/>
      <c r="AAI44" s="51"/>
      <c r="AAJ44" s="51"/>
      <c r="AAK44" s="51"/>
      <c r="AAL44" s="51"/>
      <c r="AAM44" s="51"/>
      <c r="AAN44" s="51"/>
      <c r="AAO44" s="51"/>
      <c r="AAP44" s="51"/>
      <c r="AAQ44" s="51"/>
      <c r="AAR44" s="51"/>
      <c r="AAS44" s="51"/>
      <c r="AAT44" s="51"/>
      <c r="AAU44" s="51"/>
      <c r="AAV44" s="51"/>
      <c r="AAW44" s="51"/>
      <c r="AAX44" s="51"/>
      <c r="AAY44" s="51"/>
      <c r="AAZ44" s="51"/>
      <c r="ABA44" s="51"/>
      <c r="ABB44" s="51"/>
      <c r="ABC44" s="51"/>
      <c r="ABD44" s="51"/>
      <c r="ABE44" s="51"/>
      <c r="ABF44" s="51"/>
      <c r="ABG44" s="51"/>
      <c r="ABH44" s="51"/>
      <c r="ABI44" s="51"/>
      <c r="ABJ44" s="51"/>
      <c r="ABK44" s="51"/>
      <c r="ABL44" s="51"/>
      <c r="ABM44" s="51"/>
      <c r="ABN44" s="51"/>
      <c r="ABO44" s="51"/>
      <c r="ABP44" s="51"/>
      <c r="ABQ44" s="51"/>
      <c r="ABR44" s="51"/>
      <c r="ABS44" s="51"/>
      <c r="ABT44" s="51"/>
      <c r="ABU44" s="51"/>
      <c r="ABV44" s="51"/>
      <c r="ABW44" s="51"/>
      <c r="ABX44" s="51"/>
      <c r="ABY44" s="51"/>
      <c r="ABZ44" s="51"/>
      <c r="ACA44" s="51"/>
      <c r="ACB44" s="51"/>
      <c r="ACC44" s="51"/>
      <c r="ACD44" s="51"/>
      <c r="ACE44" s="51"/>
      <c r="ACF44" s="51"/>
      <c r="ACG44" s="51"/>
      <c r="ACH44" s="51"/>
      <c r="ACI44" s="51"/>
      <c r="ACJ44" s="51"/>
      <c r="ACK44" s="51"/>
      <c r="ACL44" s="51"/>
      <c r="ACM44" s="51"/>
      <c r="ACN44" s="51"/>
      <c r="ACO44" s="51"/>
      <c r="ACP44" s="51"/>
      <c r="ACQ44" s="51"/>
      <c r="ACR44" s="51"/>
      <c r="ACS44" s="51"/>
      <c r="ACT44" s="51"/>
      <c r="ACU44" s="51"/>
      <c r="ACV44" s="51"/>
      <c r="ACW44" s="51"/>
      <c r="ACX44" s="51"/>
      <c r="ACY44" s="51"/>
      <c r="ACZ44" s="51"/>
      <c r="ADA44" s="51"/>
      <c r="ADB44" s="51"/>
      <c r="ADC44" s="51"/>
      <c r="ADD44" s="51"/>
      <c r="ADE44" s="51"/>
      <c r="ADF44" s="51"/>
      <c r="ADG44" s="51"/>
      <c r="ADH44" s="51"/>
      <c r="ADI44" s="51"/>
      <c r="ADJ44" s="51"/>
      <c r="ADK44" s="51"/>
      <c r="ADL44" s="51"/>
      <c r="ADM44" s="51"/>
      <c r="ADN44" s="51"/>
      <c r="ADO44" s="51"/>
      <c r="ADP44" s="51"/>
      <c r="ADQ44" s="51"/>
      <c r="ADR44" s="51"/>
      <c r="ADS44" s="51"/>
      <c r="ADT44" s="51"/>
      <c r="ADU44" s="51"/>
      <c r="ADV44" s="51"/>
      <c r="ADW44" s="51"/>
      <c r="ADX44" s="51"/>
      <c r="ADY44" s="51"/>
      <c r="ADZ44" s="51"/>
      <c r="AEA44" s="51"/>
      <c r="AEB44" s="51"/>
      <c r="AEC44" s="51"/>
      <c r="AED44" s="51"/>
      <c r="AEE44" s="51"/>
      <c r="AEF44" s="51"/>
      <c r="AEG44" s="51"/>
      <c r="AEH44" s="51"/>
      <c r="AEI44" s="51"/>
      <c r="AEJ44" s="51"/>
      <c r="AEK44" s="51"/>
      <c r="AEL44" s="51"/>
      <c r="AEM44" s="51"/>
      <c r="AEN44" s="51"/>
      <c r="AEO44" s="51"/>
      <c r="AEP44" s="51"/>
      <c r="AEQ44" s="51"/>
      <c r="AER44" s="51"/>
      <c r="AES44" s="51"/>
      <c r="AET44" s="51"/>
      <c r="AEU44" s="51"/>
      <c r="AEV44" s="51"/>
      <c r="AEW44" s="51"/>
      <c r="AEX44" s="51"/>
      <c r="AEY44" s="51"/>
      <c r="AEZ44" s="51"/>
      <c r="AFA44" s="51"/>
      <c r="AFB44" s="51"/>
      <c r="AFC44" s="51"/>
      <c r="AFD44" s="51"/>
      <c r="AFE44" s="51"/>
      <c r="AFF44" s="51"/>
      <c r="AFG44" s="51"/>
      <c r="AFH44" s="51"/>
      <c r="AFI44" s="51"/>
      <c r="AFJ44" s="51"/>
      <c r="AFK44" s="51"/>
      <c r="AFL44" s="51"/>
      <c r="AFM44" s="51"/>
      <c r="AFN44" s="51"/>
      <c r="AFO44" s="51"/>
      <c r="AFP44" s="51"/>
      <c r="AFQ44" s="51"/>
      <c r="AFR44" s="51"/>
      <c r="AFS44" s="51"/>
      <c r="AFT44" s="51"/>
      <c r="AFU44" s="51"/>
      <c r="AFV44" s="51"/>
      <c r="AFW44" s="51"/>
      <c r="AFX44" s="51"/>
      <c r="AFY44" s="51"/>
      <c r="AFZ44" s="51"/>
      <c r="AGA44" s="51"/>
      <c r="AGB44" s="51"/>
      <c r="AGC44" s="51"/>
      <c r="AGD44" s="51"/>
      <c r="AGE44" s="51"/>
      <c r="AGF44" s="51"/>
      <c r="AGG44" s="51"/>
      <c r="AGH44" s="51"/>
      <c r="AGI44" s="51"/>
      <c r="AGJ44" s="51"/>
      <c r="AGK44" s="51"/>
      <c r="AGL44" s="51"/>
      <c r="AGM44" s="51"/>
      <c r="AGN44" s="51"/>
      <c r="AGO44" s="51"/>
      <c r="AGP44" s="51"/>
      <c r="AGQ44" s="51"/>
      <c r="AGR44" s="51"/>
      <c r="AGS44" s="51"/>
      <c r="AGT44" s="51"/>
      <c r="AGU44" s="51"/>
      <c r="AGV44" s="51"/>
      <c r="AGW44" s="51"/>
      <c r="AGX44" s="51"/>
      <c r="AGY44" s="51"/>
      <c r="AGZ44" s="51"/>
      <c r="AHA44" s="51"/>
      <c r="AHB44" s="51"/>
      <c r="AHC44" s="51"/>
      <c r="AHD44" s="51"/>
      <c r="AHE44" s="51"/>
      <c r="AHF44" s="51"/>
      <c r="AHG44" s="51"/>
      <c r="AHH44" s="51"/>
      <c r="AHI44" s="51"/>
      <c r="AHJ44" s="51"/>
      <c r="AHK44" s="51"/>
      <c r="AHL44" s="51"/>
      <c r="AHM44" s="51"/>
      <c r="AHN44" s="51"/>
      <c r="AHO44" s="51"/>
      <c r="AHP44" s="51"/>
      <c r="AHQ44" s="51"/>
      <c r="AHR44" s="51"/>
      <c r="AHS44" s="51"/>
      <c r="AHT44" s="51"/>
      <c r="AHU44" s="51"/>
      <c r="AHV44" s="51"/>
      <c r="AHW44" s="51"/>
      <c r="AHX44" s="51"/>
      <c r="AHY44" s="51"/>
      <c r="AHZ44" s="51"/>
      <c r="AIA44" s="51"/>
      <c r="AIB44" s="51"/>
      <c r="AIC44" s="51"/>
      <c r="AID44" s="51"/>
      <c r="AIE44" s="51"/>
      <c r="AIF44" s="51"/>
      <c r="AIG44" s="51"/>
      <c r="AIH44" s="51"/>
      <c r="AII44" s="51"/>
      <c r="AIJ44" s="51"/>
      <c r="AIK44" s="51"/>
      <c r="AIL44" s="51"/>
      <c r="AIM44" s="51"/>
      <c r="AIN44" s="51"/>
      <c r="AIO44" s="51"/>
      <c r="AIP44" s="51"/>
      <c r="AIQ44" s="51"/>
      <c r="AIR44" s="51"/>
      <c r="AIS44" s="51"/>
      <c r="AIT44" s="51"/>
      <c r="AIU44" s="51"/>
      <c r="AIV44" s="51"/>
      <c r="AIW44" s="51"/>
      <c r="AIX44" s="51"/>
      <c r="AIY44" s="51"/>
      <c r="AIZ44" s="51"/>
      <c r="AJA44" s="51"/>
      <c r="AJB44" s="51"/>
      <c r="AJC44" s="51"/>
      <c r="AJD44" s="51"/>
      <c r="AJE44" s="51"/>
      <c r="AJF44" s="51"/>
      <c r="AJG44" s="51"/>
      <c r="AJH44" s="51"/>
      <c r="AJI44" s="51"/>
      <c r="AJJ44" s="51"/>
      <c r="AJK44" s="51"/>
      <c r="AJL44" s="51"/>
      <c r="AJM44" s="51"/>
      <c r="AJN44" s="51"/>
      <c r="AJO44" s="51"/>
      <c r="AJP44" s="51"/>
      <c r="AJQ44" s="51"/>
      <c r="AJR44" s="51"/>
      <c r="AJS44" s="51"/>
      <c r="AJT44" s="51"/>
      <c r="AJU44" s="51"/>
      <c r="AJV44" s="51"/>
      <c r="AJW44" s="51"/>
      <c r="AJX44" s="51"/>
      <c r="AJY44" s="51"/>
      <c r="AJZ44" s="51"/>
      <c r="AKA44" s="51"/>
      <c r="AKB44" s="51"/>
      <c r="AKC44" s="51"/>
      <c r="AKD44" s="51"/>
      <c r="AKE44" s="51"/>
      <c r="AKF44" s="51"/>
      <c r="AKG44" s="51"/>
      <c r="AKH44" s="51"/>
      <c r="AKI44" s="51"/>
      <c r="AKJ44" s="51"/>
      <c r="AKK44" s="51"/>
      <c r="AKL44" s="51"/>
      <c r="AKM44" s="51"/>
      <c r="AKN44" s="51"/>
      <c r="AKO44" s="51"/>
      <c r="AKP44" s="51"/>
      <c r="AKQ44" s="51"/>
      <c r="AKR44" s="51"/>
      <c r="AKS44" s="51"/>
      <c r="AKT44" s="51"/>
      <c r="AKU44" s="51"/>
      <c r="AKV44" s="51"/>
      <c r="AKW44" s="51"/>
      <c r="AKX44" s="51"/>
      <c r="AKY44" s="51"/>
      <c r="AKZ44" s="51"/>
      <c r="ALA44" s="51"/>
      <c r="ALB44" s="51"/>
      <c r="ALC44" s="51"/>
      <c r="ALD44" s="51"/>
      <c r="ALE44" s="51"/>
      <c r="ALF44" s="51"/>
      <c r="ALG44" s="51"/>
      <c r="ALH44" s="51"/>
      <c r="ALI44" s="51"/>
      <c r="ALJ44" s="51"/>
      <c r="ALK44" s="51"/>
      <c r="ALL44" s="51"/>
      <c r="ALM44" s="51"/>
      <c r="ALN44" s="51"/>
      <c r="ALO44" s="51"/>
      <c r="ALP44" s="51"/>
      <c r="ALQ44" s="51"/>
      <c r="ALR44" s="51"/>
      <c r="ALS44" s="51"/>
      <c r="ALT44" s="51"/>
      <c r="ALU44" s="51"/>
      <c r="ALV44" s="51"/>
      <c r="ALW44" s="51"/>
      <c r="ALX44" s="51"/>
      <c r="ALY44" s="51"/>
      <c r="ALZ44" s="51"/>
      <c r="AMA44" s="51"/>
      <c r="AMB44" s="51"/>
      <c r="AMC44" s="51"/>
      <c r="AMD44" s="51"/>
      <c r="AME44" s="51"/>
      <c r="AMF44" s="51"/>
      <c r="AMG44" s="51"/>
      <c r="AMH44" s="51"/>
      <c r="AMI44" s="51"/>
      <c r="AMJ44" s="51"/>
      <c r="AMK44" s="51"/>
      <c r="AML44" s="51"/>
      <c r="AMM44" s="51"/>
      <c r="AMN44" s="51"/>
      <c r="AMO44" s="51"/>
      <c r="AMP44" s="51"/>
      <c r="AMQ44" s="51"/>
      <c r="AMR44" s="51"/>
      <c r="AMS44" s="51"/>
      <c r="AMT44" s="51"/>
      <c r="AMU44" s="51"/>
      <c r="AMV44" s="51"/>
      <c r="AMW44" s="51"/>
      <c r="AMX44" s="51"/>
      <c r="AMY44" s="51"/>
      <c r="AMZ44" s="51"/>
      <c r="ANA44" s="51"/>
      <c r="ANB44" s="51"/>
      <c r="ANC44" s="51"/>
      <c r="AND44" s="51"/>
      <c r="ANE44" s="51"/>
      <c r="ANF44" s="51"/>
      <c r="ANG44" s="51"/>
      <c r="ANH44" s="51"/>
      <c r="ANI44" s="51"/>
      <c r="ANJ44" s="51"/>
      <c r="ANK44" s="51"/>
      <c r="ANL44" s="51"/>
      <c r="ANM44" s="51"/>
      <c r="ANN44" s="51"/>
      <c r="ANO44" s="51"/>
      <c r="ANP44" s="51"/>
      <c r="ANQ44" s="51"/>
      <c r="ANR44" s="51"/>
      <c r="ANS44" s="51"/>
      <c r="ANT44" s="51"/>
      <c r="ANU44" s="51"/>
      <c r="ANV44" s="51"/>
      <c r="ANW44" s="51"/>
      <c r="ANX44" s="51"/>
      <c r="ANY44" s="51"/>
      <c r="ANZ44" s="51"/>
      <c r="AOA44" s="51"/>
      <c r="AOB44" s="51"/>
      <c r="AOC44" s="51"/>
      <c r="AOD44" s="51"/>
      <c r="AOE44" s="51"/>
      <c r="AOF44" s="51"/>
      <c r="AOG44" s="51"/>
      <c r="AOH44" s="51"/>
      <c r="AOI44" s="51"/>
      <c r="AOJ44" s="51"/>
      <c r="AOK44" s="51"/>
      <c r="AOL44" s="51"/>
      <c r="AOM44" s="51"/>
      <c r="AON44" s="51"/>
      <c r="AOO44" s="51"/>
      <c r="AOP44" s="51"/>
      <c r="AOQ44" s="51"/>
      <c r="AOR44" s="51"/>
      <c r="AOS44" s="51"/>
      <c r="AOT44" s="51"/>
      <c r="AOU44" s="51"/>
      <c r="AOV44" s="51"/>
      <c r="AOW44" s="51"/>
      <c r="AOX44" s="51"/>
    </row>
    <row r="45" spans="1:1096" customFormat="1" ht="84" customHeight="1">
      <c r="A45" s="152">
        <v>2</v>
      </c>
      <c r="B45" s="115" t="s">
        <v>36</v>
      </c>
      <c r="C45" s="150" t="s">
        <v>16</v>
      </c>
      <c r="D45" s="19">
        <v>1195</v>
      </c>
      <c r="E45" s="20"/>
      <c r="F45" s="21"/>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c r="BR45" s="130"/>
      <c r="BS45" s="130"/>
      <c r="BT45" s="130"/>
      <c r="BU45" s="130"/>
      <c r="BV45" s="130"/>
      <c r="BW45" s="130"/>
      <c r="BX45" s="130"/>
      <c r="BY45" s="130"/>
      <c r="BZ45" s="130"/>
      <c r="CA45" s="130"/>
      <c r="CB45" s="130"/>
      <c r="CC45" s="130"/>
      <c r="CD45" s="130"/>
      <c r="CE45" s="130"/>
      <c r="CF45" s="130"/>
      <c r="CG45" s="130"/>
      <c r="CH45" s="130"/>
      <c r="CI45" s="130"/>
      <c r="CJ45" s="130"/>
      <c r="CK45" s="130"/>
      <c r="CL45" s="130"/>
      <c r="CM45" s="130"/>
      <c r="CN45" s="130"/>
      <c r="CO45" s="130"/>
      <c r="CP45" s="130"/>
      <c r="CQ45" s="130"/>
      <c r="CR45" s="130"/>
      <c r="CS45" s="130"/>
      <c r="CT45" s="130"/>
      <c r="CU45" s="130"/>
      <c r="CV45" s="130"/>
      <c r="CW45" s="130"/>
      <c r="CX45" s="130"/>
      <c r="CY45" s="130"/>
      <c r="CZ45" s="130"/>
      <c r="DA45" s="130"/>
      <c r="DB45" s="130"/>
      <c r="DC45" s="130"/>
      <c r="DD45" s="130"/>
      <c r="DE45" s="130"/>
      <c r="DF45" s="130"/>
      <c r="DG45" s="130"/>
      <c r="DH45" s="130"/>
      <c r="DI45" s="130"/>
      <c r="DJ45" s="130"/>
      <c r="DK45" s="130"/>
      <c r="DL45" s="130"/>
      <c r="DM45" s="130"/>
      <c r="DN45" s="130"/>
      <c r="DO45" s="130"/>
      <c r="DP45" s="130"/>
      <c r="DQ45" s="130"/>
      <c r="DR45" s="130"/>
      <c r="DS45" s="130"/>
      <c r="DT45" s="130"/>
      <c r="DU45" s="130"/>
      <c r="DV45" s="130"/>
      <c r="DW45" s="130"/>
      <c r="DX45" s="130"/>
      <c r="DY45" s="130"/>
      <c r="DZ45" s="130"/>
      <c r="EA45" s="130"/>
      <c r="EB45" s="130"/>
      <c r="EC45" s="130"/>
      <c r="ED45" s="130"/>
      <c r="EE45" s="130"/>
      <c r="EF45" s="130"/>
      <c r="EG45" s="130"/>
      <c r="EH45" s="130"/>
      <c r="EI45" s="130"/>
      <c r="EJ45" s="130"/>
      <c r="EK45" s="130"/>
      <c r="EL45" s="130"/>
      <c r="EM45" s="130"/>
      <c r="EN45" s="130"/>
      <c r="EO45" s="130"/>
      <c r="EP45" s="130"/>
      <c r="EQ45" s="130"/>
      <c r="ER45" s="130"/>
      <c r="ES45" s="130"/>
      <c r="ET45" s="130"/>
      <c r="EU45" s="130"/>
      <c r="EV45" s="130"/>
      <c r="EW45" s="130"/>
      <c r="EX45" s="130"/>
      <c r="EY45" s="130"/>
      <c r="EZ45" s="130"/>
      <c r="FA45" s="130"/>
      <c r="FB45" s="130"/>
      <c r="FC45" s="130"/>
      <c r="FD45" s="130"/>
      <c r="FE45" s="130"/>
      <c r="FF45" s="130"/>
      <c r="FG45" s="130"/>
      <c r="FH45" s="130"/>
      <c r="FI45" s="130"/>
      <c r="FJ45" s="130"/>
      <c r="FK45" s="130"/>
      <c r="FL45" s="130"/>
      <c r="FM45" s="130"/>
      <c r="FN45" s="130"/>
      <c r="FO45" s="130"/>
      <c r="FP45" s="130"/>
      <c r="FQ45" s="130"/>
      <c r="FR45" s="130"/>
      <c r="FS45" s="130"/>
      <c r="FT45" s="130"/>
      <c r="FU45" s="130"/>
      <c r="FV45" s="130"/>
      <c r="FW45" s="130"/>
      <c r="FX45" s="130"/>
      <c r="FY45" s="130"/>
      <c r="FZ45" s="130"/>
      <c r="GA45" s="130"/>
      <c r="GB45" s="130"/>
      <c r="GC45" s="130"/>
      <c r="GD45" s="130"/>
      <c r="GE45" s="130"/>
      <c r="GF45" s="130"/>
      <c r="GG45" s="130"/>
      <c r="GH45" s="130"/>
      <c r="GI45" s="130"/>
      <c r="GJ45" s="130"/>
      <c r="GK45" s="130"/>
      <c r="GL45" s="130"/>
      <c r="GM45" s="130"/>
      <c r="GN45" s="130"/>
      <c r="GO45" s="130"/>
      <c r="GP45" s="130"/>
      <c r="GQ45" s="130"/>
      <c r="GR45" s="130"/>
      <c r="GS45" s="130"/>
      <c r="GT45" s="130"/>
      <c r="GU45" s="130"/>
      <c r="GV45" s="130"/>
      <c r="GW45" s="130"/>
      <c r="GX45" s="130"/>
      <c r="GY45" s="130"/>
      <c r="GZ45" s="130"/>
      <c r="HA45" s="130"/>
      <c r="HB45" s="130"/>
      <c r="HC45" s="130"/>
      <c r="HD45" s="130"/>
      <c r="HE45" s="130"/>
      <c r="HF45" s="130"/>
      <c r="HG45" s="130"/>
      <c r="HH45" s="130"/>
      <c r="HI45" s="130"/>
      <c r="HJ45" s="130"/>
      <c r="HK45" s="130"/>
      <c r="HL45" s="130"/>
      <c r="HM45" s="130"/>
      <c r="HN45" s="130"/>
      <c r="HO45" s="130"/>
      <c r="HP45" s="130"/>
      <c r="HQ45" s="130"/>
      <c r="HR45" s="130"/>
      <c r="HS45" s="130"/>
      <c r="HT45" s="130"/>
      <c r="HU45" s="130"/>
      <c r="HV45" s="130"/>
      <c r="HW45" s="130"/>
      <c r="HX45" s="130"/>
      <c r="HY45" s="130"/>
      <c r="HZ45" s="130"/>
      <c r="IA45" s="130"/>
      <c r="IB45" s="130"/>
      <c r="IC45" s="130"/>
      <c r="ID45" s="130"/>
      <c r="IE45" s="130"/>
      <c r="IF45" s="130"/>
      <c r="IG45" s="130"/>
      <c r="IH45" s="130"/>
      <c r="II45" s="130"/>
      <c r="IJ45" s="130"/>
      <c r="IK45" s="130"/>
      <c r="IL45" s="130"/>
      <c r="IM45" s="130"/>
      <c r="IN45" s="130"/>
      <c r="IO45" s="130"/>
      <c r="IP45" s="130"/>
      <c r="IQ45" s="130"/>
      <c r="IR45" s="130"/>
      <c r="IS45" s="130"/>
      <c r="IT45" s="130"/>
      <c r="IU45" s="130"/>
      <c r="IV45" s="130"/>
      <c r="IW45" s="130"/>
      <c r="IX45" s="130"/>
      <c r="IY45" s="130"/>
      <c r="IZ45" s="130"/>
      <c r="JA45" s="130"/>
      <c r="JB45" s="130"/>
      <c r="JC45" s="130"/>
      <c r="JD45" s="130"/>
      <c r="JE45" s="130"/>
      <c r="JF45" s="130"/>
      <c r="JG45" s="130"/>
      <c r="JH45" s="130"/>
      <c r="JI45" s="130"/>
      <c r="JJ45" s="130"/>
      <c r="JK45" s="130"/>
      <c r="JL45" s="130"/>
      <c r="JM45" s="130"/>
      <c r="JN45" s="130"/>
      <c r="JO45" s="130"/>
      <c r="JP45" s="130"/>
      <c r="JQ45" s="130"/>
      <c r="JR45" s="130"/>
      <c r="JS45" s="130"/>
      <c r="JT45" s="130"/>
      <c r="JU45" s="130"/>
      <c r="JV45" s="130"/>
      <c r="JW45" s="130"/>
      <c r="JX45" s="130"/>
      <c r="JY45" s="130"/>
      <c r="JZ45" s="130"/>
      <c r="KA45" s="130"/>
      <c r="KB45" s="130"/>
      <c r="KC45" s="130"/>
      <c r="KD45" s="130"/>
      <c r="KE45" s="130"/>
      <c r="KF45" s="130"/>
      <c r="KG45" s="130"/>
      <c r="KH45" s="130"/>
      <c r="KI45" s="130"/>
      <c r="KJ45" s="130"/>
      <c r="KK45" s="130"/>
      <c r="KL45" s="130"/>
      <c r="KM45" s="130"/>
      <c r="KN45" s="130"/>
      <c r="KO45" s="130"/>
      <c r="KP45" s="130"/>
      <c r="KQ45" s="130"/>
      <c r="KR45" s="130"/>
      <c r="KS45" s="130"/>
      <c r="KT45" s="130"/>
      <c r="KU45" s="130"/>
      <c r="KV45" s="130"/>
      <c r="KW45" s="130"/>
      <c r="KX45" s="130"/>
      <c r="KY45" s="130"/>
      <c r="KZ45" s="130"/>
      <c r="LA45" s="130"/>
      <c r="LB45" s="130"/>
      <c r="LC45" s="130"/>
      <c r="LD45" s="130"/>
      <c r="LE45" s="130"/>
      <c r="LF45" s="130"/>
      <c r="LG45" s="130"/>
      <c r="LH45" s="130"/>
      <c r="LI45" s="130"/>
      <c r="LJ45" s="130"/>
      <c r="LK45" s="130"/>
      <c r="LL45" s="130"/>
      <c r="LM45" s="130"/>
      <c r="LN45" s="130"/>
      <c r="LO45" s="130"/>
      <c r="LP45" s="130"/>
      <c r="LQ45" s="130"/>
      <c r="LR45" s="130"/>
      <c r="LS45" s="130"/>
      <c r="LT45" s="130"/>
      <c r="LU45" s="130"/>
      <c r="LV45" s="130"/>
      <c r="LW45" s="130"/>
      <c r="LX45" s="130"/>
      <c r="LY45" s="130"/>
      <c r="LZ45" s="130"/>
      <c r="MA45" s="130"/>
      <c r="MB45" s="130"/>
      <c r="MC45" s="130"/>
      <c r="MD45" s="130"/>
      <c r="ME45" s="130"/>
      <c r="MF45" s="130"/>
      <c r="MG45" s="130"/>
      <c r="MH45" s="130"/>
      <c r="MI45" s="130"/>
      <c r="MJ45" s="130"/>
      <c r="MK45" s="130"/>
      <c r="ML45" s="130"/>
      <c r="MM45" s="130"/>
      <c r="MN45" s="130"/>
      <c r="MO45" s="130"/>
      <c r="MP45" s="130"/>
      <c r="MQ45" s="130"/>
      <c r="MR45" s="130"/>
      <c r="MS45" s="130"/>
      <c r="MT45" s="130"/>
      <c r="MU45" s="130"/>
      <c r="MV45" s="130"/>
      <c r="MW45" s="130"/>
      <c r="MX45" s="130"/>
      <c r="MY45" s="130"/>
      <c r="MZ45" s="130"/>
      <c r="NA45" s="130"/>
      <c r="NB45" s="130"/>
      <c r="NC45" s="130"/>
      <c r="ND45" s="130"/>
      <c r="NE45" s="130"/>
      <c r="NF45" s="130"/>
      <c r="NG45" s="130"/>
      <c r="NH45" s="130"/>
      <c r="NI45" s="130"/>
      <c r="NJ45" s="130"/>
      <c r="NK45" s="130"/>
      <c r="NL45" s="130"/>
      <c r="NM45" s="130"/>
      <c r="NN45" s="130"/>
      <c r="NO45" s="130"/>
      <c r="NP45" s="130"/>
      <c r="NQ45" s="130"/>
      <c r="NR45" s="130"/>
      <c r="NS45" s="130"/>
      <c r="NT45" s="130"/>
      <c r="NU45" s="130"/>
      <c r="NV45" s="130"/>
      <c r="NW45" s="130"/>
      <c r="NX45" s="130"/>
      <c r="NY45" s="130"/>
      <c r="NZ45" s="130"/>
      <c r="OA45" s="130"/>
      <c r="OB45" s="130"/>
      <c r="OC45" s="130"/>
      <c r="OD45" s="130"/>
      <c r="OE45" s="130"/>
      <c r="OF45" s="130"/>
      <c r="OG45" s="130"/>
      <c r="OH45" s="130"/>
      <c r="OI45" s="130"/>
      <c r="OJ45" s="130"/>
      <c r="OK45" s="130"/>
      <c r="OL45" s="130"/>
      <c r="OM45" s="130"/>
      <c r="ON45" s="130"/>
      <c r="OO45" s="130"/>
      <c r="OP45" s="130"/>
      <c r="OQ45" s="130"/>
      <c r="OR45" s="130"/>
      <c r="OS45" s="130"/>
      <c r="OT45" s="130"/>
      <c r="OU45" s="130"/>
      <c r="OV45" s="130"/>
      <c r="OW45" s="130"/>
      <c r="OX45" s="130"/>
      <c r="OY45" s="130"/>
      <c r="OZ45" s="130"/>
      <c r="PA45" s="130"/>
      <c r="PB45" s="130"/>
      <c r="PC45" s="130"/>
      <c r="PD45" s="130"/>
      <c r="PE45" s="130"/>
      <c r="PF45" s="130"/>
      <c r="PG45" s="130"/>
      <c r="PH45" s="130"/>
      <c r="PI45" s="130"/>
      <c r="PJ45" s="130"/>
      <c r="PK45" s="130"/>
      <c r="PL45" s="130"/>
      <c r="PM45" s="130"/>
      <c r="PN45" s="130"/>
      <c r="PO45" s="130"/>
      <c r="PP45" s="130"/>
      <c r="PQ45" s="130"/>
      <c r="PR45" s="130"/>
      <c r="PS45" s="130"/>
      <c r="PT45" s="130"/>
      <c r="PU45" s="130"/>
      <c r="PV45" s="130"/>
      <c r="PW45" s="130"/>
      <c r="PX45" s="130"/>
      <c r="PY45" s="130"/>
      <c r="PZ45" s="130"/>
      <c r="QA45" s="130"/>
      <c r="QB45" s="130"/>
      <c r="QC45" s="130"/>
      <c r="QD45" s="130"/>
      <c r="QE45" s="130"/>
      <c r="QF45" s="130"/>
      <c r="QG45" s="130"/>
      <c r="QH45" s="130"/>
      <c r="QI45" s="130"/>
      <c r="QJ45" s="130"/>
      <c r="QK45" s="130"/>
      <c r="QL45" s="130"/>
      <c r="QM45" s="130"/>
      <c r="QN45" s="130"/>
      <c r="QO45" s="130"/>
      <c r="QP45" s="130"/>
      <c r="QQ45" s="130"/>
      <c r="QR45" s="130"/>
      <c r="QS45" s="130"/>
      <c r="QT45" s="130"/>
      <c r="QU45" s="130"/>
      <c r="QV45" s="130"/>
      <c r="QW45" s="130"/>
      <c r="QX45" s="130"/>
      <c r="QY45" s="130"/>
      <c r="QZ45" s="130"/>
      <c r="RA45" s="130"/>
      <c r="RB45" s="130"/>
      <c r="RC45" s="130"/>
      <c r="RD45" s="130"/>
      <c r="RE45" s="130"/>
      <c r="RF45" s="130"/>
      <c r="RG45" s="130"/>
      <c r="RH45" s="130"/>
      <c r="RI45" s="130"/>
      <c r="RJ45" s="130"/>
      <c r="RK45" s="130"/>
      <c r="RL45" s="130"/>
      <c r="RM45" s="130"/>
      <c r="RN45" s="130"/>
      <c r="RO45" s="130"/>
      <c r="RP45" s="130"/>
      <c r="RQ45" s="130"/>
      <c r="RR45" s="130"/>
      <c r="RS45" s="130"/>
      <c r="RT45" s="130"/>
      <c r="RU45" s="130"/>
      <c r="RV45" s="130"/>
      <c r="RW45" s="130"/>
      <c r="RX45" s="130"/>
      <c r="RY45" s="130"/>
      <c r="RZ45" s="130"/>
      <c r="SA45" s="130"/>
      <c r="SB45" s="130"/>
      <c r="SC45" s="130"/>
      <c r="SD45" s="130"/>
      <c r="SE45" s="130"/>
      <c r="SF45" s="130"/>
      <c r="SG45" s="130"/>
      <c r="SH45" s="130"/>
      <c r="SI45" s="130"/>
      <c r="SJ45" s="130"/>
      <c r="SK45" s="130"/>
      <c r="SL45" s="130"/>
      <c r="SM45" s="130"/>
      <c r="SN45" s="130"/>
      <c r="SO45" s="130"/>
      <c r="SP45" s="130"/>
      <c r="SQ45" s="130"/>
      <c r="SR45" s="130"/>
      <c r="SS45" s="130"/>
      <c r="ST45" s="130"/>
      <c r="SU45" s="130"/>
      <c r="SV45" s="130"/>
      <c r="SW45" s="130"/>
      <c r="SX45" s="130"/>
      <c r="SY45" s="130"/>
      <c r="SZ45" s="130"/>
      <c r="TA45" s="130"/>
      <c r="TB45" s="130"/>
      <c r="TC45" s="130"/>
      <c r="TD45" s="130"/>
      <c r="TE45" s="130"/>
      <c r="TF45" s="130"/>
      <c r="TG45" s="130"/>
      <c r="TH45" s="130"/>
      <c r="TI45" s="130"/>
      <c r="TJ45" s="130"/>
      <c r="TK45" s="130"/>
      <c r="TL45" s="130"/>
      <c r="TM45" s="130"/>
      <c r="TN45" s="130"/>
      <c r="TO45" s="130"/>
      <c r="TP45" s="130"/>
      <c r="TQ45" s="130"/>
      <c r="TR45" s="130"/>
      <c r="TS45" s="130"/>
      <c r="TT45" s="130"/>
      <c r="TU45" s="130"/>
      <c r="TV45" s="130"/>
      <c r="TW45" s="130"/>
      <c r="TX45" s="130"/>
      <c r="TY45" s="130"/>
      <c r="TZ45" s="130"/>
      <c r="UA45" s="130"/>
      <c r="UB45" s="130"/>
      <c r="UC45" s="130"/>
      <c r="UD45" s="130"/>
      <c r="UE45" s="130"/>
      <c r="UF45" s="130"/>
      <c r="UG45" s="130"/>
      <c r="UH45" s="130"/>
      <c r="UI45" s="130"/>
      <c r="UJ45" s="130"/>
      <c r="UK45" s="130"/>
      <c r="UL45" s="130"/>
      <c r="UM45" s="130"/>
      <c r="UN45" s="130"/>
      <c r="UO45" s="130"/>
      <c r="UP45" s="130"/>
      <c r="UQ45" s="130"/>
      <c r="UR45" s="130"/>
      <c r="US45" s="130"/>
      <c r="UT45" s="130"/>
      <c r="UU45" s="130"/>
      <c r="UV45" s="130"/>
      <c r="UW45" s="130"/>
      <c r="UX45" s="130"/>
      <c r="UY45" s="130"/>
      <c r="UZ45" s="130"/>
      <c r="VA45" s="130"/>
      <c r="VB45" s="130"/>
      <c r="VC45" s="130"/>
      <c r="VD45" s="130"/>
      <c r="VE45" s="130"/>
      <c r="VF45" s="130"/>
      <c r="VG45" s="130"/>
      <c r="VH45" s="130"/>
      <c r="VI45" s="130"/>
      <c r="VJ45" s="130"/>
      <c r="VK45" s="130"/>
      <c r="VL45" s="130"/>
      <c r="VM45" s="130"/>
      <c r="VN45" s="130"/>
      <c r="VO45" s="130"/>
      <c r="VP45" s="130"/>
      <c r="VQ45" s="130"/>
      <c r="VR45" s="130"/>
      <c r="VS45" s="130"/>
      <c r="VT45" s="130"/>
      <c r="VU45" s="130"/>
      <c r="VV45" s="130"/>
      <c r="VW45" s="130"/>
      <c r="VX45" s="130"/>
      <c r="VY45" s="130"/>
      <c r="VZ45" s="130"/>
      <c r="WA45" s="130"/>
      <c r="WB45" s="130"/>
      <c r="WC45" s="130"/>
      <c r="WD45" s="130"/>
      <c r="WE45" s="130"/>
      <c r="WF45" s="130"/>
      <c r="WG45" s="130"/>
      <c r="WH45" s="130"/>
      <c r="WI45" s="130"/>
      <c r="WJ45" s="130"/>
      <c r="WK45" s="130"/>
      <c r="WL45" s="130"/>
      <c r="WM45" s="130"/>
      <c r="WN45" s="130"/>
      <c r="WO45" s="130"/>
      <c r="WP45" s="130"/>
      <c r="WQ45" s="130"/>
      <c r="WR45" s="130"/>
      <c r="WS45" s="130"/>
      <c r="WT45" s="130"/>
      <c r="WU45" s="130"/>
      <c r="WV45" s="130"/>
      <c r="WW45" s="130"/>
      <c r="WX45" s="130"/>
      <c r="WY45" s="130"/>
      <c r="WZ45" s="130"/>
      <c r="XA45" s="130"/>
      <c r="XB45" s="130"/>
      <c r="XC45" s="130"/>
      <c r="XD45" s="130"/>
      <c r="XE45" s="130"/>
      <c r="XF45" s="130"/>
      <c r="XG45" s="130"/>
      <c r="XH45" s="130"/>
      <c r="XI45" s="130"/>
      <c r="XJ45" s="130"/>
      <c r="XK45" s="130"/>
      <c r="XL45" s="130"/>
      <c r="XM45" s="130"/>
      <c r="XN45" s="130"/>
      <c r="XO45" s="130"/>
      <c r="XP45" s="130"/>
      <c r="XQ45" s="130"/>
      <c r="XR45" s="130"/>
      <c r="XS45" s="130"/>
      <c r="XT45" s="130"/>
      <c r="XU45" s="130"/>
      <c r="XV45" s="130"/>
      <c r="XW45" s="130"/>
      <c r="XX45" s="130"/>
      <c r="XY45" s="130"/>
      <c r="XZ45" s="130"/>
      <c r="YA45" s="130"/>
      <c r="YB45" s="130"/>
      <c r="YC45" s="130"/>
      <c r="YD45" s="130"/>
      <c r="YE45" s="130"/>
      <c r="YF45" s="130"/>
      <c r="YG45" s="130"/>
      <c r="YH45" s="130"/>
      <c r="YI45" s="130"/>
      <c r="YJ45" s="130"/>
      <c r="YK45" s="130"/>
      <c r="YL45" s="130"/>
      <c r="YM45" s="130"/>
      <c r="YN45" s="130"/>
      <c r="YO45" s="130"/>
      <c r="YP45" s="130"/>
      <c r="YQ45" s="130"/>
      <c r="YR45" s="130"/>
      <c r="YS45" s="130"/>
      <c r="YT45" s="130"/>
      <c r="YU45" s="130"/>
      <c r="YV45" s="130"/>
      <c r="YW45" s="130"/>
      <c r="YX45" s="130"/>
      <c r="YY45" s="130"/>
      <c r="YZ45" s="130"/>
      <c r="ZA45" s="130"/>
      <c r="ZB45" s="130"/>
      <c r="ZC45" s="130"/>
      <c r="ZD45" s="130"/>
      <c r="ZE45" s="130"/>
      <c r="ZF45" s="130"/>
      <c r="ZG45" s="130"/>
      <c r="ZH45" s="130"/>
      <c r="ZI45" s="130"/>
      <c r="ZJ45" s="130"/>
      <c r="ZK45" s="130"/>
      <c r="ZL45" s="130"/>
      <c r="ZM45" s="130"/>
      <c r="ZN45" s="130"/>
      <c r="ZO45" s="130"/>
      <c r="ZP45" s="130"/>
      <c r="ZQ45" s="130"/>
      <c r="ZR45" s="130"/>
      <c r="ZS45" s="130"/>
      <c r="ZT45" s="130"/>
      <c r="ZU45" s="130"/>
      <c r="ZV45" s="130"/>
      <c r="ZW45" s="130"/>
      <c r="ZX45" s="130"/>
      <c r="ZY45" s="130"/>
      <c r="ZZ45" s="130"/>
      <c r="AAA45" s="130"/>
      <c r="AAB45" s="130"/>
      <c r="AAC45" s="130"/>
      <c r="AAD45" s="130"/>
      <c r="AAE45" s="130"/>
      <c r="AAF45" s="130"/>
      <c r="AAG45" s="130"/>
      <c r="AAH45" s="130"/>
      <c r="AAI45" s="130"/>
      <c r="AAJ45" s="130"/>
      <c r="AAK45" s="130"/>
      <c r="AAL45" s="130"/>
      <c r="AAM45" s="130"/>
      <c r="AAN45" s="130"/>
      <c r="AAO45" s="130"/>
      <c r="AAP45" s="130"/>
      <c r="AAQ45" s="130"/>
      <c r="AAR45" s="130"/>
      <c r="AAS45" s="130"/>
      <c r="AAT45" s="130"/>
      <c r="AAU45" s="130"/>
      <c r="AAV45" s="130"/>
      <c r="AAW45" s="130"/>
      <c r="AAX45" s="130"/>
      <c r="AAY45" s="130"/>
      <c r="AAZ45" s="130"/>
      <c r="ABA45" s="130"/>
      <c r="ABB45" s="130"/>
      <c r="ABC45" s="130"/>
      <c r="ABD45" s="130"/>
      <c r="ABE45" s="130"/>
      <c r="ABF45" s="130"/>
      <c r="ABG45" s="130"/>
      <c r="ABH45" s="130"/>
      <c r="ABI45" s="130"/>
      <c r="ABJ45" s="130"/>
      <c r="ABK45" s="130"/>
      <c r="ABL45" s="130"/>
      <c r="ABM45" s="130"/>
      <c r="ABN45" s="130"/>
      <c r="ABO45" s="130"/>
      <c r="ABP45" s="130"/>
      <c r="ABQ45" s="130"/>
      <c r="ABR45" s="130"/>
      <c r="ABS45" s="130"/>
      <c r="ABT45" s="130"/>
      <c r="ABU45" s="130"/>
      <c r="ABV45" s="130"/>
      <c r="ABW45" s="130"/>
      <c r="ABX45" s="130"/>
      <c r="ABY45" s="130"/>
      <c r="ABZ45" s="130"/>
      <c r="ACA45" s="130"/>
      <c r="ACB45" s="130"/>
      <c r="ACC45" s="130"/>
      <c r="ACD45" s="130"/>
      <c r="ACE45" s="130"/>
      <c r="ACF45" s="130"/>
      <c r="ACG45" s="130"/>
      <c r="ACH45" s="130"/>
      <c r="ACI45" s="130"/>
      <c r="ACJ45" s="130"/>
      <c r="ACK45" s="130"/>
      <c r="ACL45" s="130"/>
      <c r="ACM45" s="130"/>
      <c r="ACN45" s="130"/>
      <c r="ACO45" s="130"/>
      <c r="ACP45" s="130"/>
      <c r="ACQ45" s="130"/>
      <c r="ACR45" s="130"/>
      <c r="ACS45" s="130"/>
      <c r="ACT45" s="130"/>
      <c r="ACU45" s="130"/>
      <c r="ACV45" s="130"/>
      <c r="ACW45" s="130"/>
      <c r="ACX45" s="130"/>
      <c r="ACY45" s="130"/>
      <c r="ACZ45" s="130"/>
      <c r="ADA45" s="130"/>
      <c r="ADB45" s="130"/>
      <c r="ADC45" s="130"/>
      <c r="ADD45" s="130"/>
      <c r="ADE45" s="130"/>
      <c r="ADF45" s="130"/>
      <c r="ADG45" s="130"/>
      <c r="ADH45" s="130"/>
      <c r="ADI45" s="130"/>
      <c r="ADJ45" s="130"/>
      <c r="ADK45" s="130"/>
      <c r="ADL45" s="130"/>
      <c r="ADM45" s="130"/>
      <c r="ADN45" s="130"/>
      <c r="ADO45" s="130"/>
      <c r="ADP45" s="130"/>
      <c r="ADQ45" s="130"/>
      <c r="ADR45" s="130"/>
      <c r="ADS45" s="130"/>
      <c r="ADT45" s="130"/>
      <c r="ADU45" s="130"/>
      <c r="ADV45" s="130"/>
      <c r="ADW45" s="130"/>
      <c r="ADX45" s="130"/>
      <c r="ADY45" s="130"/>
      <c r="ADZ45" s="130"/>
      <c r="AEA45" s="130"/>
      <c r="AEB45" s="130"/>
      <c r="AEC45" s="130"/>
      <c r="AED45" s="130"/>
      <c r="AEE45" s="130"/>
      <c r="AEF45" s="130"/>
      <c r="AEG45" s="130"/>
      <c r="AEH45" s="130"/>
      <c r="AEI45" s="130"/>
      <c r="AEJ45" s="130"/>
      <c r="AEK45" s="130"/>
      <c r="AEL45" s="130"/>
      <c r="AEM45" s="130"/>
      <c r="AEN45" s="130"/>
      <c r="AEO45" s="130"/>
      <c r="AEP45" s="130"/>
      <c r="AEQ45" s="130"/>
      <c r="AER45" s="130"/>
      <c r="AES45" s="130"/>
      <c r="AET45" s="130"/>
      <c r="AEU45" s="130"/>
      <c r="AEV45" s="130"/>
      <c r="AEW45" s="130"/>
      <c r="AEX45" s="130"/>
      <c r="AEY45" s="130"/>
      <c r="AEZ45" s="130"/>
      <c r="AFA45" s="130"/>
      <c r="AFB45" s="130"/>
      <c r="AFC45" s="130"/>
      <c r="AFD45" s="130"/>
      <c r="AFE45" s="130"/>
      <c r="AFF45" s="130"/>
      <c r="AFG45" s="130"/>
      <c r="AFH45" s="130"/>
      <c r="AFI45" s="130"/>
      <c r="AFJ45" s="130"/>
      <c r="AFK45" s="130"/>
      <c r="AFL45" s="130"/>
      <c r="AFM45" s="130"/>
      <c r="AFN45" s="130"/>
      <c r="AFO45" s="130"/>
      <c r="AFP45" s="130"/>
      <c r="AFQ45" s="130"/>
      <c r="AFR45" s="130"/>
      <c r="AFS45" s="130"/>
      <c r="AFT45" s="130"/>
      <c r="AFU45" s="130"/>
      <c r="AFV45" s="130"/>
      <c r="AFW45" s="130"/>
      <c r="AFX45" s="130"/>
      <c r="AFY45" s="130"/>
      <c r="AFZ45" s="130"/>
      <c r="AGA45" s="130"/>
      <c r="AGB45" s="130"/>
      <c r="AGC45" s="130"/>
      <c r="AGD45" s="130"/>
      <c r="AGE45" s="130"/>
      <c r="AGF45" s="130"/>
      <c r="AGG45" s="130"/>
      <c r="AGH45" s="130"/>
      <c r="AGI45" s="130"/>
      <c r="AGJ45" s="130"/>
      <c r="AGK45" s="130"/>
      <c r="AGL45" s="130"/>
      <c r="AGM45" s="130"/>
      <c r="AGN45" s="130"/>
      <c r="AGO45" s="130"/>
      <c r="AGP45" s="130"/>
      <c r="AGQ45" s="130"/>
      <c r="AGR45" s="130"/>
      <c r="AGS45" s="130"/>
      <c r="AGT45" s="130"/>
      <c r="AGU45" s="130"/>
      <c r="AGV45" s="130"/>
      <c r="AGW45" s="130"/>
      <c r="AGX45" s="130"/>
      <c r="AGY45" s="130"/>
      <c r="AGZ45" s="130"/>
      <c r="AHA45" s="130"/>
      <c r="AHB45" s="130"/>
      <c r="AHC45" s="130"/>
      <c r="AHD45" s="130"/>
      <c r="AHE45" s="130"/>
      <c r="AHF45" s="130"/>
      <c r="AHG45" s="130"/>
      <c r="AHH45" s="130"/>
      <c r="AHI45" s="130"/>
      <c r="AHJ45" s="130"/>
      <c r="AHK45" s="130"/>
      <c r="AHL45" s="130"/>
      <c r="AHM45" s="130"/>
      <c r="AHN45" s="130"/>
      <c r="AHO45" s="130"/>
      <c r="AHP45" s="130"/>
      <c r="AHQ45" s="130"/>
      <c r="AHR45" s="130"/>
      <c r="AHS45" s="130"/>
      <c r="AHT45" s="130"/>
      <c r="AHU45" s="130"/>
      <c r="AHV45" s="130"/>
      <c r="AHW45" s="130"/>
      <c r="AHX45" s="130"/>
      <c r="AHY45" s="130"/>
      <c r="AHZ45" s="130"/>
      <c r="AIA45" s="130"/>
      <c r="AIB45" s="130"/>
      <c r="AIC45" s="130"/>
      <c r="AID45" s="130"/>
      <c r="AIE45" s="130"/>
      <c r="AIF45" s="130"/>
      <c r="AIG45" s="130"/>
      <c r="AIH45" s="130"/>
      <c r="AII45" s="130"/>
      <c r="AIJ45" s="130"/>
      <c r="AIK45" s="130"/>
      <c r="AIL45" s="130"/>
      <c r="AIM45" s="130"/>
      <c r="AIN45" s="130"/>
      <c r="AIO45" s="130"/>
      <c r="AIP45" s="130"/>
      <c r="AIQ45" s="130"/>
      <c r="AIR45" s="130"/>
      <c r="AIS45" s="130"/>
      <c r="AIT45" s="130"/>
      <c r="AIU45" s="130"/>
      <c r="AIV45" s="130"/>
      <c r="AIW45" s="130"/>
      <c r="AIX45" s="130"/>
      <c r="AIY45" s="130"/>
      <c r="AIZ45" s="130"/>
      <c r="AJA45" s="130"/>
      <c r="AJB45" s="130"/>
      <c r="AJC45" s="130"/>
      <c r="AJD45" s="130"/>
      <c r="AJE45" s="130"/>
      <c r="AJF45" s="130"/>
      <c r="AJG45" s="130"/>
      <c r="AJH45" s="130"/>
      <c r="AJI45" s="130"/>
      <c r="AJJ45" s="130"/>
      <c r="AJK45" s="130"/>
      <c r="AJL45" s="130"/>
      <c r="AJM45" s="130"/>
      <c r="AJN45" s="130"/>
      <c r="AJO45" s="130"/>
      <c r="AJP45" s="130"/>
      <c r="AJQ45" s="130"/>
      <c r="AJR45" s="130"/>
      <c r="AJS45" s="130"/>
      <c r="AJT45" s="130"/>
      <c r="AJU45" s="130"/>
      <c r="AJV45" s="130"/>
      <c r="AJW45" s="130"/>
      <c r="AJX45" s="130"/>
      <c r="AJY45" s="130"/>
      <c r="AJZ45" s="130"/>
      <c r="AKA45" s="130"/>
      <c r="AKB45" s="130"/>
      <c r="AKC45" s="130"/>
      <c r="AKD45" s="130"/>
      <c r="AKE45" s="130"/>
      <c r="AKF45" s="130"/>
      <c r="AKG45" s="130"/>
      <c r="AKH45" s="130"/>
      <c r="AKI45" s="130"/>
      <c r="AKJ45" s="130"/>
      <c r="AKK45" s="130"/>
      <c r="AKL45" s="130"/>
      <c r="AKM45" s="130"/>
      <c r="AKN45" s="130"/>
      <c r="AKO45" s="130"/>
      <c r="AKP45" s="130"/>
      <c r="AKQ45" s="130"/>
      <c r="AKR45" s="130"/>
      <c r="AKS45" s="130"/>
      <c r="AKT45" s="130"/>
      <c r="AKU45" s="130"/>
      <c r="AKV45" s="130"/>
      <c r="AKW45" s="130"/>
      <c r="AKX45" s="130"/>
      <c r="AKY45" s="130"/>
      <c r="AKZ45" s="130"/>
      <c r="ALA45" s="130"/>
      <c r="ALB45" s="130"/>
      <c r="ALC45" s="130"/>
      <c r="ALD45" s="130"/>
      <c r="ALE45" s="130"/>
      <c r="ALF45" s="130"/>
      <c r="ALG45" s="130"/>
      <c r="ALH45" s="130"/>
      <c r="ALI45" s="130"/>
      <c r="ALJ45" s="130"/>
      <c r="ALK45" s="130"/>
      <c r="ALL45" s="130"/>
      <c r="ALM45" s="130"/>
      <c r="ALN45" s="130"/>
      <c r="ALO45" s="130"/>
      <c r="ALP45" s="130"/>
      <c r="ALQ45" s="130"/>
      <c r="ALR45" s="130"/>
      <c r="ALS45" s="130"/>
      <c r="ALT45" s="130"/>
      <c r="ALU45" s="130"/>
      <c r="ALV45" s="130"/>
      <c r="ALW45" s="130"/>
      <c r="ALX45" s="130"/>
      <c r="ALY45" s="130"/>
      <c r="ALZ45" s="130"/>
      <c r="AMA45" s="130"/>
      <c r="AMB45" s="130"/>
      <c r="AMC45" s="130"/>
      <c r="AMD45" s="130"/>
      <c r="AME45" s="130"/>
      <c r="AMF45" s="130"/>
      <c r="AMG45" s="130"/>
      <c r="AMH45" s="130"/>
      <c r="AMI45" s="130"/>
      <c r="AMJ45" s="130"/>
      <c r="AMK45" s="130"/>
      <c r="AML45" s="130"/>
      <c r="AMM45" s="130"/>
      <c r="AMN45" s="130"/>
      <c r="AMO45" s="130"/>
      <c r="AMP45" s="130"/>
      <c r="AMQ45" s="130"/>
      <c r="AMR45" s="130"/>
      <c r="AMS45" s="130"/>
      <c r="AMT45" s="130"/>
      <c r="AMU45" s="130"/>
      <c r="AMV45" s="130"/>
      <c r="AMW45" s="130"/>
      <c r="AMX45" s="130"/>
      <c r="AMY45" s="130"/>
      <c r="AMZ45" s="130"/>
      <c r="ANA45" s="130"/>
      <c r="ANB45" s="130"/>
      <c r="ANC45" s="130"/>
      <c r="AND45" s="130"/>
      <c r="ANE45" s="130"/>
      <c r="ANF45" s="130"/>
      <c r="ANG45" s="130"/>
      <c r="ANH45" s="130"/>
      <c r="ANI45" s="130"/>
      <c r="ANJ45" s="130"/>
      <c r="ANK45" s="130"/>
      <c r="ANL45" s="130"/>
      <c r="ANM45" s="130"/>
      <c r="ANN45" s="130"/>
      <c r="ANO45" s="130"/>
      <c r="ANP45" s="130"/>
      <c r="ANQ45" s="130"/>
      <c r="ANR45" s="130"/>
      <c r="ANS45" s="130"/>
      <c r="ANT45" s="130"/>
      <c r="ANU45" s="130"/>
      <c r="ANV45" s="130"/>
      <c r="ANW45" s="130"/>
      <c r="ANX45" s="130"/>
      <c r="ANY45" s="130"/>
      <c r="ANZ45" s="130"/>
      <c r="AOA45" s="130"/>
      <c r="AOB45" s="130"/>
      <c r="AOC45" s="130"/>
      <c r="AOD45" s="130"/>
      <c r="AOE45" s="130"/>
      <c r="AOF45" s="130"/>
      <c r="AOG45" s="130"/>
      <c r="AOH45" s="130"/>
      <c r="AOI45" s="130"/>
      <c r="AOJ45" s="130"/>
      <c r="AOK45" s="130"/>
      <c r="AOL45" s="130"/>
      <c r="AOM45" s="130"/>
      <c r="AON45" s="130"/>
      <c r="AOO45" s="130"/>
      <c r="AOP45" s="130"/>
      <c r="AOQ45" s="130"/>
      <c r="AOR45" s="130"/>
      <c r="AOS45" s="130"/>
      <c r="AOT45" s="130"/>
      <c r="AOU45" s="130"/>
      <c r="AOV45" s="130"/>
      <c r="AOW45" s="130"/>
      <c r="AOX45" s="130"/>
      <c r="AOY45" s="130"/>
      <c r="AOZ45" s="130"/>
      <c r="APA45" s="130"/>
      <c r="APB45" s="130"/>
      <c r="APC45" s="130"/>
      <c r="APD45" s="130"/>
    </row>
    <row r="46" spans="1:1096" ht="65.25" customHeight="1">
      <c r="A46" s="29" t="s">
        <v>11</v>
      </c>
      <c r="B46" s="30" t="s">
        <v>84</v>
      </c>
      <c r="C46" s="150" t="s">
        <v>16</v>
      </c>
      <c r="D46" s="86">
        <v>420</v>
      </c>
      <c r="E46" s="25"/>
      <c r="F46" s="31"/>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c r="AMK46"/>
      <c r="AML46"/>
      <c r="AMM46"/>
      <c r="AMN46"/>
      <c r="AMO46"/>
      <c r="AMP46"/>
      <c r="AMQ46"/>
      <c r="AMR46"/>
      <c r="AMS46"/>
      <c r="AMT46"/>
      <c r="AMU46"/>
      <c r="AMV46"/>
      <c r="AMW46"/>
      <c r="AMX46"/>
      <c r="AMY46"/>
      <c r="AMZ46"/>
      <c r="ANA46"/>
      <c r="ANB46"/>
      <c r="ANC46"/>
      <c r="AND46"/>
      <c r="ANE46"/>
      <c r="ANF46"/>
      <c r="ANG46"/>
      <c r="ANH46"/>
      <c r="ANI46"/>
      <c r="ANJ46"/>
      <c r="ANK46"/>
      <c r="ANL46"/>
      <c r="ANM46"/>
      <c r="ANN46"/>
      <c r="ANO46"/>
      <c r="ANP46"/>
      <c r="ANQ46"/>
      <c r="ANR46"/>
      <c r="ANS46"/>
      <c r="ANT46"/>
      <c r="ANU46"/>
      <c r="ANV46"/>
      <c r="ANW46"/>
      <c r="ANX46"/>
      <c r="ANY46"/>
      <c r="ANZ46"/>
      <c r="AOA46"/>
      <c r="AOB46"/>
      <c r="AOC46"/>
      <c r="AOD46"/>
      <c r="AOE46"/>
      <c r="AOF46"/>
      <c r="AOG46"/>
      <c r="AOH46"/>
      <c r="AOI46"/>
      <c r="AOJ46"/>
      <c r="AOK46"/>
      <c r="AOL46"/>
      <c r="AOM46"/>
      <c r="AON46"/>
      <c r="AOO46"/>
      <c r="AOP46"/>
      <c r="AOQ46"/>
      <c r="AOR46"/>
      <c r="AOS46"/>
      <c r="AOT46"/>
      <c r="AOU46"/>
      <c r="AOV46"/>
      <c r="AOW46"/>
    </row>
    <row r="47" spans="1:1096" s="408" customFormat="1" ht="72.75" customHeight="1">
      <c r="A47" s="402" t="s">
        <v>59</v>
      </c>
      <c r="B47" s="403" t="s">
        <v>49</v>
      </c>
      <c r="C47" s="404" t="s">
        <v>16</v>
      </c>
      <c r="D47" s="405">
        <f>1500+120+185</f>
        <v>1805</v>
      </c>
      <c r="E47" s="406"/>
      <c r="F47" s="407"/>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c r="BE47" s="409"/>
      <c r="BF47" s="409"/>
      <c r="BG47" s="409"/>
      <c r="BH47" s="409"/>
      <c r="BI47" s="409"/>
      <c r="BJ47" s="409"/>
      <c r="BK47" s="409"/>
      <c r="BL47" s="409"/>
      <c r="BM47" s="409"/>
      <c r="BN47" s="409"/>
      <c r="BO47" s="409"/>
      <c r="BP47" s="409"/>
      <c r="BQ47" s="409"/>
      <c r="BR47" s="409"/>
      <c r="BS47" s="409"/>
      <c r="BT47" s="409"/>
      <c r="BU47" s="409"/>
      <c r="BV47" s="409"/>
      <c r="BW47" s="409"/>
      <c r="BX47" s="409"/>
      <c r="BY47" s="409"/>
      <c r="BZ47" s="409"/>
      <c r="CA47" s="409"/>
      <c r="CB47" s="409"/>
      <c r="CC47" s="409"/>
      <c r="CD47" s="409"/>
      <c r="CE47" s="409"/>
      <c r="CF47" s="409"/>
      <c r="CG47" s="409"/>
      <c r="CH47" s="409"/>
      <c r="CI47" s="409"/>
      <c r="CJ47" s="409"/>
      <c r="CK47" s="409"/>
      <c r="CL47" s="409"/>
      <c r="CM47" s="409"/>
      <c r="CN47" s="409"/>
      <c r="CO47" s="409"/>
      <c r="CP47" s="409"/>
      <c r="CQ47" s="409"/>
      <c r="CR47" s="409"/>
      <c r="CS47" s="409"/>
      <c r="CT47" s="409"/>
      <c r="CU47" s="409"/>
      <c r="CV47" s="409"/>
      <c r="CW47" s="409"/>
      <c r="CX47" s="409"/>
      <c r="CY47" s="409"/>
      <c r="CZ47" s="409"/>
      <c r="DA47" s="409"/>
      <c r="DB47" s="409"/>
      <c r="DC47" s="409"/>
      <c r="DD47" s="409"/>
      <c r="DE47" s="409"/>
      <c r="DF47" s="409"/>
      <c r="DG47" s="409"/>
      <c r="DH47" s="409"/>
      <c r="DI47" s="409"/>
      <c r="DJ47" s="409"/>
      <c r="DK47" s="409"/>
      <c r="DL47" s="409"/>
      <c r="DM47" s="409"/>
      <c r="DN47" s="409"/>
      <c r="DO47" s="409"/>
      <c r="DP47" s="409"/>
      <c r="DQ47" s="409"/>
      <c r="DR47" s="409"/>
      <c r="DS47" s="409"/>
      <c r="DT47" s="409"/>
      <c r="DU47" s="409"/>
      <c r="DV47" s="409"/>
      <c r="DW47" s="409"/>
      <c r="DX47" s="409"/>
      <c r="DY47" s="409"/>
      <c r="DZ47" s="409"/>
      <c r="EA47" s="409"/>
      <c r="EB47" s="409"/>
      <c r="EC47" s="409"/>
      <c r="ED47" s="409"/>
      <c r="EE47" s="409"/>
      <c r="EF47" s="409"/>
      <c r="EG47" s="409"/>
      <c r="EH47" s="409"/>
      <c r="EI47" s="409"/>
      <c r="EJ47" s="409"/>
      <c r="EK47" s="409"/>
      <c r="EL47" s="409"/>
      <c r="EM47" s="409"/>
      <c r="EN47" s="409"/>
      <c r="EO47" s="409"/>
      <c r="EP47" s="409"/>
      <c r="EQ47" s="409"/>
      <c r="ER47" s="409"/>
      <c r="ES47" s="409"/>
      <c r="ET47" s="409"/>
      <c r="EU47" s="409"/>
      <c r="EV47" s="409"/>
      <c r="EW47" s="409"/>
      <c r="EX47" s="409"/>
      <c r="EY47" s="409"/>
      <c r="EZ47" s="409"/>
      <c r="FA47" s="409"/>
      <c r="FB47" s="409"/>
      <c r="FC47" s="409"/>
      <c r="FD47" s="409"/>
      <c r="FE47" s="409"/>
      <c r="FF47" s="409"/>
      <c r="FG47" s="409"/>
      <c r="FH47" s="409"/>
      <c r="FI47" s="409"/>
      <c r="FJ47" s="409"/>
      <c r="FK47" s="409"/>
      <c r="FL47" s="409"/>
      <c r="FM47" s="409"/>
      <c r="FN47" s="409"/>
      <c r="FO47" s="409"/>
      <c r="FP47" s="409"/>
      <c r="FQ47" s="409"/>
      <c r="FR47" s="409"/>
      <c r="FS47" s="409"/>
      <c r="FT47" s="409"/>
      <c r="FU47" s="409"/>
      <c r="FV47" s="409"/>
      <c r="FW47" s="409"/>
      <c r="FX47" s="409"/>
      <c r="FY47" s="409"/>
      <c r="FZ47" s="409"/>
      <c r="GA47" s="409"/>
      <c r="GB47" s="409"/>
      <c r="GC47" s="409"/>
      <c r="GD47" s="409"/>
      <c r="GE47" s="409"/>
      <c r="GF47" s="409"/>
      <c r="GG47" s="409"/>
      <c r="GH47" s="409"/>
      <c r="GI47" s="409"/>
      <c r="GJ47" s="409"/>
      <c r="GK47" s="409"/>
      <c r="GL47" s="409"/>
      <c r="GM47" s="409"/>
      <c r="GN47" s="409"/>
      <c r="GO47" s="409"/>
      <c r="GP47" s="409"/>
      <c r="GQ47" s="409"/>
      <c r="GR47" s="409"/>
      <c r="GS47" s="409"/>
      <c r="GT47" s="409"/>
      <c r="GU47" s="409"/>
      <c r="GV47" s="409"/>
      <c r="GW47" s="409"/>
      <c r="GX47" s="409"/>
      <c r="GY47" s="409"/>
      <c r="GZ47" s="409"/>
      <c r="HA47" s="409"/>
      <c r="HB47" s="409"/>
      <c r="HC47" s="409"/>
      <c r="HD47" s="409"/>
      <c r="HE47" s="409"/>
      <c r="HF47" s="409"/>
      <c r="HG47" s="409"/>
      <c r="HH47" s="409"/>
      <c r="HI47" s="409"/>
      <c r="HJ47" s="409"/>
      <c r="HK47" s="409"/>
      <c r="HL47" s="409"/>
      <c r="HM47" s="409"/>
      <c r="HN47" s="409"/>
      <c r="HO47" s="409"/>
      <c r="HP47" s="409"/>
      <c r="HQ47" s="409"/>
      <c r="HR47" s="409"/>
      <c r="HS47" s="409"/>
      <c r="HT47" s="409"/>
      <c r="HU47" s="409"/>
      <c r="HV47" s="409"/>
      <c r="HW47" s="409"/>
      <c r="HX47" s="409"/>
      <c r="HY47" s="409"/>
      <c r="HZ47" s="409"/>
      <c r="IA47" s="409"/>
      <c r="IB47" s="409"/>
      <c r="IC47" s="409"/>
      <c r="ID47" s="409"/>
      <c r="IE47" s="409"/>
      <c r="IF47" s="409"/>
      <c r="IG47" s="409"/>
      <c r="IH47" s="409"/>
      <c r="II47" s="409"/>
      <c r="IJ47" s="409"/>
      <c r="IK47" s="409"/>
      <c r="IL47" s="409"/>
      <c r="IM47" s="409"/>
      <c r="IN47" s="409"/>
      <c r="IO47" s="409"/>
      <c r="IP47" s="409"/>
      <c r="IQ47" s="409"/>
      <c r="IR47" s="409"/>
      <c r="IS47" s="409"/>
      <c r="IT47" s="409"/>
      <c r="IU47" s="409"/>
      <c r="IV47" s="409"/>
      <c r="IW47" s="409"/>
      <c r="IX47" s="409"/>
      <c r="IY47" s="409"/>
      <c r="IZ47" s="409"/>
      <c r="JA47" s="409"/>
      <c r="JB47" s="409"/>
      <c r="JC47" s="409"/>
      <c r="JD47" s="409"/>
      <c r="JE47" s="409"/>
      <c r="JF47" s="409"/>
      <c r="JG47" s="409"/>
      <c r="JH47" s="409"/>
      <c r="JI47" s="409"/>
      <c r="JJ47" s="409"/>
      <c r="JK47" s="409"/>
      <c r="JL47" s="409"/>
      <c r="JM47" s="409"/>
      <c r="JN47" s="409"/>
      <c r="JO47" s="409"/>
      <c r="JP47" s="409"/>
      <c r="JQ47" s="409"/>
      <c r="JR47" s="409"/>
      <c r="JS47" s="409"/>
      <c r="JT47" s="409"/>
      <c r="JU47" s="409"/>
      <c r="JV47" s="409"/>
      <c r="JW47" s="409"/>
      <c r="JX47" s="409"/>
      <c r="JY47" s="409"/>
      <c r="JZ47" s="409"/>
      <c r="KA47" s="409"/>
      <c r="KB47" s="409"/>
      <c r="KC47" s="409"/>
      <c r="KD47" s="409"/>
      <c r="KE47" s="409"/>
      <c r="KF47" s="409"/>
      <c r="KG47" s="409"/>
      <c r="KH47" s="409"/>
      <c r="KI47" s="409"/>
      <c r="KJ47" s="409"/>
      <c r="KK47" s="409"/>
      <c r="KL47" s="409"/>
      <c r="KM47" s="409"/>
      <c r="KN47" s="409"/>
      <c r="KO47" s="409"/>
      <c r="KP47" s="409"/>
      <c r="KQ47" s="409"/>
      <c r="KR47" s="409"/>
      <c r="KS47" s="409"/>
      <c r="KT47" s="409"/>
      <c r="KU47" s="409"/>
      <c r="KV47" s="409"/>
      <c r="KW47" s="409"/>
      <c r="KX47" s="409"/>
      <c r="KY47" s="409"/>
      <c r="KZ47" s="409"/>
      <c r="LA47" s="409"/>
      <c r="LB47" s="409"/>
      <c r="LC47" s="409"/>
      <c r="LD47" s="409"/>
      <c r="LE47" s="409"/>
      <c r="LF47" s="409"/>
      <c r="LG47" s="409"/>
      <c r="LH47" s="409"/>
      <c r="LI47" s="409"/>
      <c r="LJ47" s="409"/>
      <c r="LK47" s="409"/>
      <c r="LL47" s="409"/>
      <c r="LM47" s="409"/>
      <c r="LN47" s="409"/>
      <c r="LO47" s="409"/>
      <c r="LP47" s="409"/>
      <c r="LQ47" s="409"/>
      <c r="LR47" s="409"/>
      <c r="LS47" s="409"/>
      <c r="LT47" s="409"/>
      <c r="LU47" s="409"/>
      <c r="LV47" s="409"/>
      <c r="LW47" s="409"/>
      <c r="LX47" s="409"/>
      <c r="LY47" s="409"/>
      <c r="LZ47" s="409"/>
      <c r="MA47" s="409"/>
      <c r="MB47" s="409"/>
      <c r="MC47" s="409"/>
      <c r="MD47" s="409"/>
      <c r="ME47" s="409"/>
      <c r="MF47" s="409"/>
      <c r="MG47" s="409"/>
      <c r="MH47" s="409"/>
      <c r="MI47" s="409"/>
      <c r="MJ47" s="409"/>
      <c r="MK47" s="409"/>
      <c r="ML47" s="409"/>
      <c r="MM47" s="409"/>
      <c r="MN47" s="409"/>
      <c r="MO47" s="409"/>
      <c r="MP47" s="409"/>
      <c r="MQ47" s="409"/>
      <c r="MR47" s="409"/>
      <c r="MS47" s="409"/>
      <c r="MT47" s="409"/>
      <c r="MU47" s="409"/>
      <c r="MV47" s="409"/>
      <c r="MW47" s="409"/>
      <c r="MX47" s="409"/>
      <c r="MY47" s="409"/>
      <c r="MZ47" s="409"/>
      <c r="NA47" s="409"/>
      <c r="NB47" s="409"/>
      <c r="NC47" s="409"/>
      <c r="ND47" s="409"/>
      <c r="NE47" s="409"/>
      <c r="NF47" s="409"/>
      <c r="NG47" s="409"/>
      <c r="NH47" s="409"/>
      <c r="NI47" s="409"/>
      <c r="NJ47" s="409"/>
      <c r="NK47" s="409"/>
      <c r="NL47" s="409"/>
      <c r="NM47" s="409"/>
      <c r="NN47" s="409"/>
      <c r="NO47" s="409"/>
      <c r="NP47" s="409"/>
      <c r="NQ47" s="409"/>
      <c r="NR47" s="409"/>
      <c r="NS47" s="409"/>
      <c r="NT47" s="409"/>
      <c r="NU47" s="409"/>
      <c r="NV47" s="409"/>
      <c r="NW47" s="409"/>
      <c r="NX47" s="409"/>
      <c r="NY47" s="409"/>
      <c r="NZ47" s="409"/>
      <c r="OA47" s="409"/>
      <c r="OB47" s="409"/>
      <c r="OC47" s="409"/>
      <c r="OD47" s="409"/>
      <c r="OE47" s="409"/>
      <c r="OF47" s="409"/>
      <c r="OG47" s="409"/>
      <c r="OH47" s="409"/>
      <c r="OI47" s="409"/>
      <c r="OJ47" s="409"/>
      <c r="OK47" s="409"/>
      <c r="OL47" s="409"/>
      <c r="OM47" s="409"/>
      <c r="ON47" s="409"/>
      <c r="OO47" s="409"/>
      <c r="OP47" s="409"/>
      <c r="OQ47" s="409"/>
      <c r="OR47" s="409"/>
      <c r="OS47" s="409"/>
      <c r="OT47" s="409"/>
      <c r="OU47" s="409"/>
      <c r="OV47" s="409"/>
      <c r="OW47" s="409"/>
      <c r="OX47" s="409"/>
      <c r="OY47" s="409"/>
      <c r="OZ47" s="409"/>
      <c r="PA47" s="409"/>
      <c r="PB47" s="409"/>
      <c r="PC47" s="409"/>
      <c r="PD47" s="409"/>
      <c r="PE47" s="409"/>
      <c r="PF47" s="409"/>
      <c r="PG47" s="409"/>
      <c r="PH47" s="409"/>
      <c r="PI47" s="409"/>
      <c r="PJ47" s="409"/>
      <c r="PK47" s="409"/>
      <c r="PL47" s="409"/>
      <c r="PM47" s="409"/>
      <c r="PN47" s="409"/>
      <c r="PO47" s="409"/>
      <c r="PP47" s="409"/>
      <c r="PQ47" s="409"/>
      <c r="PR47" s="409"/>
      <c r="PS47" s="409"/>
      <c r="PT47" s="409"/>
      <c r="PU47" s="409"/>
      <c r="PV47" s="409"/>
      <c r="PW47" s="409"/>
      <c r="PX47" s="409"/>
      <c r="PY47" s="409"/>
      <c r="PZ47" s="409"/>
      <c r="QA47" s="409"/>
      <c r="QB47" s="409"/>
      <c r="QC47" s="409"/>
      <c r="QD47" s="409"/>
      <c r="QE47" s="409"/>
      <c r="QF47" s="409"/>
      <c r="QG47" s="409"/>
      <c r="QH47" s="409"/>
      <c r="QI47" s="409"/>
      <c r="QJ47" s="409"/>
      <c r="QK47" s="409"/>
      <c r="QL47" s="409"/>
      <c r="QM47" s="409"/>
      <c r="QN47" s="409"/>
      <c r="QO47" s="409"/>
      <c r="QP47" s="409"/>
      <c r="QQ47" s="409"/>
      <c r="QR47" s="409"/>
      <c r="QS47" s="409"/>
      <c r="QT47" s="409"/>
      <c r="QU47" s="409"/>
      <c r="QV47" s="409"/>
      <c r="QW47" s="409"/>
      <c r="QX47" s="409"/>
      <c r="QY47" s="409"/>
      <c r="QZ47" s="409"/>
      <c r="RA47" s="409"/>
      <c r="RB47" s="409"/>
      <c r="RC47" s="409"/>
      <c r="RD47" s="409"/>
      <c r="RE47" s="409"/>
      <c r="RF47" s="409"/>
      <c r="RG47" s="409"/>
      <c r="RH47" s="409"/>
      <c r="RI47" s="409"/>
      <c r="RJ47" s="409"/>
      <c r="RK47" s="409"/>
      <c r="RL47" s="409"/>
      <c r="RM47" s="409"/>
      <c r="RN47" s="409"/>
      <c r="RO47" s="409"/>
      <c r="RP47" s="409"/>
      <c r="RQ47" s="409"/>
      <c r="RR47" s="409"/>
      <c r="RS47" s="409"/>
      <c r="RT47" s="409"/>
      <c r="RU47" s="409"/>
      <c r="RV47" s="409"/>
      <c r="RW47" s="409"/>
      <c r="RX47" s="409"/>
      <c r="RY47" s="409"/>
      <c r="RZ47" s="409"/>
      <c r="SA47" s="409"/>
      <c r="SB47" s="409"/>
      <c r="SC47" s="409"/>
      <c r="SD47" s="409"/>
      <c r="SE47" s="409"/>
      <c r="SF47" s="409"/>
      <c r="SG47" s="409"/>
      <c r="SH47" s="409"/>
      <c r="SI47" s="409"/>
      <c r="SJ47" s="409"/>
      <c r="SK47" s="409"/>
      <c r="SL47" s="409"/>
      <c r="SM47" s="409"/>
      <c r="SN47" s="409"/>
      <c r="SO47" s="409"/>
      <c r="SP47" s="409"/>
      <c r="SQ47" s="409"/>
      <c r="SR47" s="409"/>
      <c r="SS47" s="409"/>
      <c r="ST47" s="409"/>
      <c r="SU47" s="409"/>
      <c r="SV47" s="409"/>
      <c r="SW47" s="409"/>
      <c r="SX47" s="409"/>
      <c r="SY47" s="409"/>
      <c r="SZ47" s="409"/>
      <c r="TA47" s="409"/>
      <c r="TB47" s="409"/>
      <c r="TC47" s="409"/>
      <c r="TD47" s="409"/>
      <c r="TE47" s="409"/>
      <c r="TF47" s="409"/>
      <c r="TG47" s="409"/>
      <c r="TH47" s="409"/>
      <c r="TI47" s="409"/>
      <c r="TJ47" s="409"/>
      <c r="TK47" s="409"/>
      <c r="TL47" s="409"/>
      <c r="TM47" s="409"/>
      <c r="TN47" s="409"/>
      <c r="TO47" s="409"/>
      <c r="TP47" s="409"/>
      <c r="TQ47" s="409"/>
      <c r="TR47" s="409"/>
      <c r="TS47" s="409"/>
      <c r="TT47" s="409"/>
      <c r="TU47" s="409"/>
      <c r="TV47" s="409"/>
      <c r="TW47" s="409"/>
      <c r="TX47" s="409"/>
      <c r="TY47" s="409"/>
      <c r="TZ47" s="409"/>
      <c r="UA47" s="409"/>
      <c r="UB47" s="409"/>
      <c r="UC47" s="409"/>
      <c r="UD47" s="409"/>
      <c r="UE47" s="409"/>
      <c r="UF47" s="409"/>
      <c r="UG47" s="409"/>
      <c r="UH47" s="409"/>
      <c r="UI47" s="409"/>
      <c r="UJ47" s="409"/>
      <c r="UK47" s="409"/>
      <c r="UL47" s="409"/>
      <c r="UM47" s="409"/>
      <c r="UN47" s="409"/>
      <c r="UO47" s="409"/>
      <c r="UP47" s="409"/>
      <c r="UQ47" s="409"/>
      <c r="UR47" s="409"/>
      <c r="US47" s="409"/>
      <c r="UT47" s="409"/>
      <c r="UU47" s="409"/>
      <c r="UV47" s="409"/>
      <c r="UW47" s="409"/>
      <c r="UX47" s="409"/>
      <c r="UY47" s="409"/>
      <c r="UZ47" s="409"/>
      <c r="VA47" s="409"/>
      <c r="VB47" s="409"/>
      <c r="VC47" s="409"/>
      <c r="VD47" s="409"/>
      <c r="VE47" s="409"/>
      <c r="VF47" s="409"/>
      <c r="VG47" s="409"/>
      <c r="VH47" s="409"/>
      <c r="VI47" s="409"/>
      <c r="VJ47" s="409"/>
      <c r="VK47" s="409"/>
      <c r="VL47" s="409"/>
      <c r="VM47" s="409"/>
      <c r="VN47" s="409"/>
      <c r="VO47" s="409"/>
      <c r="VP47" s="409"/>
      <c r="VQ47" s="409"/>
      <c r="VR47" s="409"/>
      <c r="VS47" s="409"/>
      <c r="VT47" s="409"/>
      <c r="VU47" s="409"/>
      <c r="VV47" s="409"/>
      <c r="VW47" s="409"/>
      <c r="VX47" s="409"/>
      <c r="VY47" s="409"/>
      <c r="VZ47" s="409"/>
      <c r="WA47" s="409"/>
      <c r="WB47" s="409"/>
      <c r="WC47" s="409"/>
      <c r="WD47" s="409"/>
      <c r="WE47" s="409"/>
      <c r="WF47" s="409"/>
      <c r="WG47" s="409"/>
      <c r="WH47" s="409"/>
      <c r="WI47" s="409"/>
      <c r="WJ47" s="409"/>
      <c r="WK47" s="409"/>
      <c r="WL47" s="409"/>
      <c r="WM47" s="409"/>
      <c r="WN47" s="409"/>
      <c r="WO47" s="409"/>
      <c r="WP47" s="409"/>
      <c r="WQ47" s="409"/>
      <c r="WR47" s="409"/>
      <c r="WS47" s="409"/>
      <c r="WT47" s="409"/>
      <c r="WU47" s="409"/>
      <c r="WV47" s="409"/>
      <c r="WW47" s="409"/>
      <c r="WX47" s="409"/>
      <c r="WY47" s="409"/>
      <c r="WZ47" s="409"/>
      <c r="XA47" s="409"/>
      <c r="XB47" s="409"/>
      <c r="XC47" s="409"/>
      <c r="XD47" s="409"/>
      <c r="XE47" s="409"/>
      <c r="XF47" s="409"/>
      <c r="XG47" s="409"/>
      <c r="XH47" s="409"/>
      <c r="XI47" s="409"/>
      <c r="XJ47" s="409"/>
      <c r="XK47" s="409"/>
      <c r="XL47" s="409"/>
      <c r="XM47" s="409"/>
      <c r="XN47" s="409"/>
      <c r="XO47" s="409"/>
      <c r="XP47" s="409"/>
      <c r="XQ47" s="409"/>
      <c r="XR47" s="409"/>
      <c r="XS47" s="409"/>
      <c r="XT47" s="409"/>
      <c r="XU47" s="409"/>
      <c r="XV47" s="409"/>
      <c r="XW47" s="409"/>
      <c r="XX47" s="409"/>
      <c r="XY47" s="409"/>
      <c r="XZ47" s="409"/>
      <c r="YA47" s="409"/>
      <c r="YB47" s="409"/>
      <c r="YC47" s="409"/>
      <c r="YD47" s="409"/>
      <c r="YE47" s="409"/>
      <c r="YF47" s="409"/>
      <c r="YG47" s="409"/>
      <c r="YH47" s="409"/>
      <c r="YI47" s="409"/>
      <c r="YJ47" s="409"/>
      <c r="YK47" s="409"/>
      <c r="YL47" s="409"/>
      <c r="YM47" s="409"/>
      <c r="YN47" s="409"/>
      <c r="YO47" s="409"/>
      <c r="YP47" s="409"/>
      <c r="YQ47" s="409"/>
      <c r="YR47" s="409"/>
      <c r="YS47" s="409"/>
      <c r="YT47" s="409"/>
      <c r="YU47" s="409"/>
      <c r="YV47" s="409"/>
      <c r="YW47" s="409"/>
      <c r="YX47" s="409"/>
      <c r="YY47" s="409"/>
      <c r="YZ47" s="409"/>
      <c r="ZA47" s="409"/>
      <c r="ZB47" s="409"/>
      <c r="ZC47" s="409"/>
      <c r="ZD47" s="409"/>
      <c r="ZE47" s="409"/>
      <c r="ZF47" s="409"/>
      <c r="ZG47" s="409"/>
      <c r="ZH47" s="409"/>
      <c r="ZI47" s="409"/>
      <c r="ZJ47" s="409"/>
      <c r="ZK47" s="409"/>
      <c r="ZL47" s="409"/>
      <c r="ZM47" s="409"/>
      <c r="ZN47" s="409"/>
      <c r="ZO47" s="409"/>
      <c r="ZP47" s="409"/>
      <c r="ZQ47" s="409"/>
      <c r="ZR47" s="409"/>
      <c r="ZS47" s="409"/>
      <c r="ZT47" s="409"/>
      <c r="ZU47" s="409"/>
      <c r="ZV47" s="409"/>
      <c r="ZW47" s="409"/>
      <c r="ZX47" s="409"/>
      <c r="ZY47" s="409"/>
      <c r="ZZ47" s="409"/>
      <c r="AAA47" s="409"/>
      <c r="AAB47" s="409"/>
      <c r="AAC47" s="409"/>
      <c r="AAD47" s="409"/>
      <c r="AAE47" s="409"/>
      <c r="AAF47" s="409"/>
      <c r="AAG47" s="409"/>
      <c r="AAH47" s="409"/>
      <c r="AAI47" s="409"/>
      <c r="AAJ47" s="409"/>
      <c r="AAK47" s="409"/>
      <c r="AAL47" s="409"/>
      <c r="AAM47" s="409"/>
      <c r="AAN47" s="409"/>
      <c r="AAO47" s="409"/>
      <c r="AAP47" s="409"/>
      <c r="AAQ47" s="409"/>
      <c r="AAR47" s="409"/>
      <c r="AAS47" s="409"/>
      <c r="AAT47" s="409"/>
      <c r="AAU47" s="409"/>
      <c r="AAV47" s="409"/>
      <c r="AAW47" s="409"/>
      <c r="AAX47" s="409"/>
      <c r="AAY47" s="409"/>
      <c r="AAZ47" s="409"/>
      <c r="ABA47" s="409"/>
      <c r="ABB47" s="409"/>
      <c r="ABC47" s="409"/>
      <c r="ABD47" s="409"/>
      <c r="ABE47" s="409"/>
      <c r="ABF47" s="409"/>
      <c r="ABG47" s="409"/>
      <c r="ABH47" s="409"/>
      <c r="ABI47" s="409"/>
      <c r="ABJ47" s="409"/>
      <c r="ABK47" s="409"/>
      <c r="ABL47" s="409"/>
      <c r="ABM47" s="409"/>
      <c r="ABN47" s="409"/>
      <c r="ABO47" s="409"/>
      <c r="ABP47" s="409"/>
      <c r="ABQ47" s="409"/>
      <c r="ABR47" s="409"/>
      <c r="ABS47" s="409"/>
      <c r="ABT47" s="409"/>
      <c r="ABU47" s="409"/>
      <c r="ABV47" s="409"/>
      <c r="ABW47" s="409"/>
      <c r="ABX47" s="409"/>
      <c r="ABY47" s="409"/>
      <c r="ABZ47" s="409"/>
      <c r="ACA47" s="409"/>
      <c r="ACB47" s="409"/>
      <c r="ACC47" s="409"/>
      <c r="ACD47" s="409"/>
      <c r="ACE47" s="409"/>
      <c r="ACF47" s="409"/>
      <c r="ACG47" s="409"/>
      <c r="ACH47" s="409"/>
      <c r="ACI47" s="409"/>
      <c r="ACJ47" s="409"/>
      <c r="ACK47" s="409"/>
      <c r="ACL47" s="409"/>
      <c r="ACM47" s="409"/>
      <c r="ACN47" s="409"/>
      <c r="ACO47" s="409"/>
      <c r="ACP47" s="409"/>
      <c r="ACQ47" s="409"/>
      <c r="ACR47" s="409"/>
      <c r="ACS47" s="409"/>
      <c r="ACT47" s="409"/>
      <c r="ACU47" s="409"/>
      <c r="ACV47" s="409"/>
      <c r="ACW47" s="409"/>
      <c r="ACX47" s="409"/>
      <c r="ACY47" s="409"/>
      <c r="ACZ47" s="409"/>
      <c r="ADA47" s="409"/>
      <c r="ADB47" s="409"/>
      <c r="ADC47" s="409"/>
      <c r="ADD47" s="409"/>
      <c r="ADE47" s="409"/>
      <c r="ADF47" s="409"/>
      <c r="ADG47" s="409"/>
      <c r="ADH47" s="409"/>
      <c r="ADI47" s="409"/>
      <c r="ADJ47" s="409"/>
      <c r="ADK47" s="409"/>
      <c r="ADL47" s="409"/>
      <c r="ADM47" s="409"/>
      <c r="ADN47" s="409"/>
      <c r="ADO47" s="409"/>
      <c r="ADP47" s="409"/>
      <c r="ADQ47" s="409"/>
      <c r="ADR47" s="409"/>
      <c r="ADS47" s="409"/>
      <c r="ADT47" s="409"/>
      <c r="ADU47" s="409"/>
      <c r="ADV47" s="409"/>
      <c r="ADW47" s="409"/>
      <c r="ADX47" s="409"/>
      <c r="ADY47" s="409"/>
      <c r="ADZ47" s="409"/>
      <c r="AEA47" s="409"/>
      <c r="AEB47" s="409"/>
      <c r="AEC47" s="409"/>
      <c r="AED47" s="409"/>
      <c r="AEE47" s="409"/>
      <c r="AEF47" s="409"/>
      <c r="AEG47" s="409"/>
      <c r="AEH47" s="409"/>
      <c r="AEI47" s="409"/>
      <c r="AEJ47" s="409"/>
      <c r="AEK47" s="409"/>
      <c r="AEL47" s="409"/>
      <c r="AEM47" s="409"/>
      <c r="AEN47" s="409"/>
      <c r="AEO47" s="409"/>
      <c r="AEP47" s="409"/>
      <c r="AEQ47" s="409"/>
      <c r="AER47" s="409"/>
      <c r="AES47" s="409"/>
      <c r="AET47" s="409"/>
      <c r="AEU47" s="409"/>
      <c r="AEV47" s="409"/>
      <c r="AEW47" s="409"/>
      <c r="AEX47" s="409"/>
      <c r="AEY47" s="409"/>
      <c r="AEZ47" s="409"/>
      <c r="AFA47" s="409"/>
      <c r="AFB47" s="409"/>
      <c r="AFC47" s="409"/>
      <c r="AFD47" s="409"/>
      <c r="AFE47" s="409"/>
      <c r="AFF47" s="409"/>
      <c r="AFG47" s="409"/>
      <c r="AFH47" s="409"/>
      <c r="AFI47" s="409"/>
      <c r="AFJ47" s="409"/>
      <c r="AFK47" s="409"/>
      <c r="AFL47" s="409"/>
      <c r="AFM47" s="409"/>
      <c r="AFN47" s="409"/>
      <c r="AFO47" s="409"/>
      <c r="AFP47" s="409"/>
      <c r="AFQ47" s="409"/>
      <c r="AFR47" s="409"/>
      <c r="AFS47" s="409"/>
      <c r="AFT47" s="409"/>
      <c r="AFU47" s="409"/>
      <c r="AFV47" s="409"/>
      <c r="AFW47" s="409"/>
      <c r="AFX47" s="409"/>
      <c r="AFY47" s="409"/>
      <c r="AFZ47" s="409"/>
      <c r="AGA47" s="409"/>
      <c r="AGB47" s="409"/>
      <c r="AGC47" s="409"/>
      <c r="AGD47" s="409"/>
      <c r="AGE47" s="409"/>
      <c r="AGF47" s="409"/>
      <c r="AGG47" s="409"/>
      <c r="AGH47" s="409"/>
      <c r="AGI47" s="409"/>
      <c r="AGJ47" s="409"/>
      <c r="AGK47" s="409"/>
      <c r="AGL47" s="409"/>
      <c r="AGM47" s="409"/>
      <c r="AGN47" s="409"/>
      <c r="AGO47" s="409"/>
      <c r="AGP47" s="409"/>
      <c r="AGQ47" s="409"/>
      <c r="AGR47" s="409"/>
      <c r="AGS47" s="409"/>
      <c r="AGT47" s="409"/>
      <c r="AGU47" s="409"/>
      <c r="AGV47" s="409"/>
      <c r="AGW47" s="409"/>
      <c r="AGX47" s="409"/>
      <c r="AGY47" s="409"/>
      <c r="AGZ47" s="409"/>
      <c r="AHA47" s="409"/>
      <c r="AHB47" s="409"/>
      <c r="AHC47" s="409"/>
      <c r="AHD47" s="409"/>
      <c r="AHE47" s="409"/>
      <c r="AHF47" s="409"/>
      <c r="AHG47" s="409"/>
      <c r="AHH47" s="409"/>
      <c r="AHI47" s="409"/>
      <c r="AHJ47" s="409"/>
      <c r="AHK47" s="409"/>
      <c r="AHL47" s="409"/>
      <c r="AHM47" s="409"/>
      <c r="AHN47" s="409"/>
      <c r="AHO47" s="409"/>
      <c r="AHP47" s="409"/>
      <c r="AHQ47" s="409"/>
      <c r="AHR47" s="409"/>
      <c r="AHS47" s="409"/>
      <c r="AHT47" s="409"/>
      <c r="AHU47" s="409"/>
      <c r="AHV47" s="409"/>
      <c r="AHW47" s="409"/>
      <c r="AHX47" s="409"/>
      <c r="AHY47" s="409"/>
      <c r="AHZ47" s="409"/>
      <c r="AIA47" s="409"/>
      <c r="AIB47" s="409"/>
      <c r="AIC47" s="409"/>
      <c r="AID47" s="409"/>
      <c r="AIE47" s="409"/>
      <c r="AIF47" s="409"/>
      <c r="AIG47" s="409"/>
      <c r="AIH47" s="409"/>
      <c r="AII47" s="409"/>
      <c r="AIJ47" s="409"/>
      <c r="AIK47" s="409"/>
      <c r="AIL47" s="409"/>
      <c r="AIM47" s="409"/>
      <c r="AIN47" s="409"/>
      <c r="AIO47" s="409"/>
      <c r="AIP47" s="409"/>
      <c r="AIQ47" s="409"/>
      <c r="AIR47" s="409"/>
      <c r="AIS47" s="409"/>
      <c r="AIT47" s="409"/>
      <c r="AIU47" s="409"/>
      <c r="AIV47" s="409"/>
      <c r="AIW47" s="409"/>
      <c r="AIX47" s="409"/>
      <c r="AIY47" s="409"/>
      <c r="AIZ47" s="409"/>
      <c r="AJA47" s="409"/>
      <c r="AJB47" s="409"/>
      <c r="AJC47" s="409"/>
      <c r="AJD47" s="409"/>
      <c r="AJE47" s="409"/>
      <c r="AJF47" s="409"/>
      <c r="AJG47" s="409"/>
      <c r="AJH47" s="409"/>
      <c r="AJI47" s="409"/>
      <c r="AJJ47" s="409"/>
      <c r="AJK47" s="409"/>
      <c r="AJL47" s="409"/>
      <c r="AJM47" s="409"/>
      <c r="AJN47" s="409"/>
      <c r="AJO47" s="409"/>
      <c r="AJP47" s="409"/>
      <c r="AJQ47" s="409"/>
      <c r="AJR47" s="409"/>
      <c r="AJS47" s="409"/>
      <c r="AJT47" s="409"/>
      <c r="AJU47" s="409"/>
      <c r="AJV47" s="409"/>
      <c r="AJW47" s="409"/>
      <c r="AJX47" s="409"/>
      <c r="AJY47" s="409"/>
      <c r="AJZ47" s="409"/>
      <c r="AKA47" s="409"/>
      <c r="AKB47" s="409"/>
      <c r="AKC47" s="409"/>
      <c r="AKD47" s="409"/>
      <c r="AKE47" s="409"/>
      <c r="AKF47" s="409"/>
      <c r="AKG47" s="409"/>
      <c r="AKH47" s="409"/>
      <c r="AKI47" s="409"/>
      <c r="AKJ47" s="409"/>
      <c r="AKK47" s="409"/>
      <c r="AKL47" s="409"/>
      <c r="AKM47" s="409"/>
      <c r="AKN47" s="409"/>
      <c r="AKO47" s="409"/>
      <c r="AKP47" s="409"/>
      <c r="AKQ47" s="409"/>
      <c r="AKR47" s="409"/>
      <c r="AKS47" s="409"/>
      <c r="AKT47" s="409"/>
      <c r="AKU47" s="409"/>
      <c r="AKV47" s="409"/>
      <c r="AKW47" s="409"/>
      <c r="AKX47" s="409"/>
      <c r="AKY47" s="409"/>
      <c r="AKZ47" s="409"/>
      <c r="ALA47" s="409"/>
      <c r="ALB47" s="409"/>
      <c r="ALC47" s="409"/>
      <c r="ALD47" s="409"/>
      <c r="ALE47" s="409"/>
      <c r="ALF47" s="409"/>
      <c r="ALG47" s="409"/>
      <c r="ALH47" s="409"/>
      <c r="ALI47" s="409"/>
      <c r="ALJ47" s="409"/>
      <c r="ALK47" s="409"/>
      <c r="ALL47" s="409"/>
      <c r="ALM47" s="409"/>
      <c r="ALN47" s="409"/>
      <c r="ALO47" s="409"/>
      <c r="ALP47" s="409"/>
      <c r="ALQ47" s="409"/>
      <c r="ALR47" s="409"/>
      <c r="ALS47" s="409"/>
      <c r="ALT47" s="409"/>
      <c r="ALU47" s="409"/>
      <c r="ALV47" s="409"/>
      <c r="ALW47" s="409"/>
      <c r="ALX47" s="409"/>
      <c r="ALY47" s="409"/>
      <c r="ALZ47" s="409"/>
      <c r="AMA47" s="409"/>
      <c r="AMB47" s="409"/>
      <c r="AMC47" s="409"/>
      <c r="AMD47" s="409"/>
      <c r="AME47" s="409"/>
      <c r="AMF47" s="409"/>
      <c r="AMG47" s="409"/>
      <c r="AMH47" s="409"/>
      <c r="AMI47" s="409"/>
      <c r="AMJ47" s="409"/>
      <c r="AMK47" s="409"/>
      <c r="AML47" s="409"/>
      <c r="AMM47" s="409"/>
      <c r="AMN47" s="409"/>
      <c r="AMO47" s="409"/>
      <c r="AMP47" s="409"/>
      <c r="AMQ47" s="409"/>
      <c r="AMR47" s="409"/>
      <c r="AMS47" s="409"/>
      <c r="AMT47" s="409"/>
      <c r="AMU47" s="409"/>
      <c r="AMV47" s="409"/>
      <c r="AMW47" s="409"/>
      <c r="AMX47" s="409"/>
      <c r="AMY47" s="409"/>
      <c r="AMZ47" s="409"/>
      <c r="ANA47" s="409"/>
      <c r="ANB47" s="409"/>
      <c r="ANC47" s="409"/>
      <c r="AND47" s="409"/>
      <c r="ANE47" s="409"/>
      <c r="ANF47" s="409"/>
      <c r="ANG47" s="409"/>
      <c r="ANH47" s="409"/>
      <c r="ANI47" s="409"/>
      <c r="ANJ47" s="409"/>
      <c r="ANK47" s="409"/>
      <c r="ANL47" s="409"/>
      <c r="ANM47" s="409"/>
      <c r="ANN47" s="409"/>
      <c r="ANO47" s="409"/>
      <c r="ANP47" s="409"/>
      <c r="ANQ47" s="409"/>
      <c r="ANR47" s="409"/>
      <c r="ANS47" s="409"/>
      <c r="ANT47" s="409"/>
      <c r="ANU47" s="409"/>
      <c r="ANV47" s="409"/>
      <c r="ANW47" s="409"/>
      <c r="ANX47" s="409"/>
      <c r="ANY47" s="409"/>
      <c r="ANZ47" s="409"/>
      <c r="AOA47" s="409"/>
      <c r="AOB47" s="409"/>
      <c r="AOC47" s="409"/>
      <c r="AOD47" s="409"/>
      <c r="AOE47" s="409"/>
      <c r="AOF47" s="409"/>
      <c r="AOG47" s="409"/>
      <c r="AOH47" s="409"/>
      <c r="AOI47" s="409"/>
      <c r="AOJ47" s="409"/>
      <c r="AOK47" s="409"/>
      <c r="AOL47" s="409"/>
      <c r="AOM47" s="409"/>
      <c r="AON47" s="409"/>
      <c r="AOO47" s="409"/>
      <c r="AOP47" s="409"/>
      <c r="AOQ47" s="409"/>
      <c r="AOR47" s="409"/>
      <c r="AOS47" s="409"/>
      <c r="AOT47" s="409"/>
      <c r="AOU47" s="409"/>
      <c r="AOV47" s="409"/>
      <c r="AOW47" s="409"/>
    </row>
    <row r="48" spans="1:1096" ht="86.25" customHeight="1">
      <c r="A48" s="100" t="s">
        <v>13</v>
      </c>
      <c r="B48" s="103" t="s">
        <v>86</v>
      </c>
      <c r="C48" s="257" t="s">
        <v>16</v>
      </c>
      <c r="D48" s="19">
        <f>1500+120+185</f>
        <v>1805</v>
      </c>
      <c r="E48" s="159"/>
      <c r="F48" s="21"/>
      <c r="L48" s="52"/>
      <c r="M48" s="52"/>
      <c r="N48" s="52"/>
      <c r="O48" s="52"/>
      <c r="P48" s="52"/>
      <c r="Q48" s="52"/>
      <c r="R48" s="52"/>
    </row>
    <row r="49" spans="1:1096" customFormat="1" ht="82.5" customHeight="1">
      <c r="A49" s="100" t="s">
        <v>61</v>
      </c>
      <c r="B49" s="103" t="s">
        <v>85</v>
      </c>
      <c r="C49" s="257" t="s">
        <v>16</v>
      </c>
      <c r="D49" s="19">
        <v>150</v>
      </c>
      <c r="E49" s="159"/>
      <c r="F49" s="21"/>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c r="GL49" s="52"/>
      <c r="GM49" s="52"/>
      <c r="GN49" s="52"/>
      <c r="GO49" s="52"/>
      <c r="GP49" s="52"/>
      <c r="GQ49" s="52"/>
      <c r="GR49" s="52"/>
      <c r="GS49" s="52"/>
      <c r="GT49" s="52"/>
      <c r="GU49" s="52"/>
      <c r="GV49" s="52"/>
      <c r="GW49" s="52"/>
      <c r="GX49" s="52"/>
      <c r="GY49" s="52"/>
      <c r="GZ49" s="52"/>
      <c r="HA49" s="52"/>
      <c r="HB49" s="52"/>
      <c r="HC49" s="52"/>
      <c r="HD49" s="52"/>
      <c r="HE49" s="52"/>
      <c r="HF49" s="52"/>
      <c r="HG49" s="52"/>
      <c r="HH49" s="52"/>
      <c r="HI49" s="52"/>
      <c r="HJ49" s="52"/>
      <c r="HK49" s="52"/>
      <c r="HL49" s="52"/>
      <c r="HM49" s="52"/>
      <c r="HN49" s="52"/>
      <c r="HO49" s="52"/>
      <c r="HP49" s="52"/>
      <c r="HQ49" s="52"/>
      <c r="HR49" s="52"/>
      <c r="HS49" s="52"/>
      <c r="HT49" s="52"/>
      <c r="HU49" s="52"/>
      <c r="HV49" s="52"/>
      <c r="HW49" s="52"/>
      <c r="HX49" s="52"/>
      <c r="HY49" s="52"/>
      <c r="HZ49" s="52"/>
      <c r="IA49" s="52"/>
      <c r="IB49" s="52"/>
      <c r="IC49" s="52"/>
      <c r="ID49" s="52"/>
      <c r="IE49" s="52"/>
      <c r="IF49" s="52"/>
      <c r="IG49" s="52"/>
      <c r="IH49" s="52"/>
      <c r="II49" s="52"/>
      <c r="IJ49" s="52"/>
      <c r="IK49" s="52"/>
      <c r="IL49" s="52"/>
      <c r="IM49" s="52"/>
      <c r="IN49" s="52"/>
      <c r="IO49" s="52"/>
      <c r="IP49" s="52"/>
      <c r="IQ49" s="52"/>
      <c r="IR49" s="52"/>
      <c r="IS49" s="52"/>
      <c r="IT49" s="52"/>
      <c r="IU49" s="52"/>
      <c r="IV49" s="52"/>
      <c r="IW49" s="52"/>
      <c r="IX49" s="52"/>
      <c r="IY49" s="52"/>
      <c r="IZ49" s="52"/>
      <c r="JA49" s="52"/>
      <c r="JB49" s="52"/>
      <c r="JC49" s="52"/>
      <c r="JD49" s="52"/>
      <c r="JE49" s="52"/>
      <c r="JF49" s="52"/>
      <c r="JG49" s="52"/>
      <c r="JH49" s="52"/>
      <c r="JI49" s="52"/>
      <c r="JJ49" s="52"/>
      <c r="JK49" s="52"/>
      <c r="JL49" s="52"/>
      <c r="JM49" s="52"/>
      <c r="JN49" s="52"/>
      <c r="JO49" s="52"/>
      <c r="JP49" s="52"/>
      <c r="JQ49" s="52"/>
      <c r="JR49" s="52"/>
      <c r="JS49" s="52"/>
      <c r="JT49" s="52"/>
      <c r="JU49" s="52"/>
      <c r="JV49" s="52"/>
      <c r="JW49" s="52"/>
      <c r="JX49" s="52"/>
      <c r="JY49" s="52"/>
      <c r="JZ49" s="52"/>
      <c r="KA49" s="52"/>
      <c r="KB49" s="52"/>
      <c r="KC49" s="52"/>
      <c r="KD49" s="52"/>
      <c r="KE49" s="52"/>
      <c r="KF49" s="52"/>
      <c r="KG49" s="52"/>
      <c r="KH49" s="52"/>
      <c r="KI49" s="52"/>
      <c r="KJ49" s="52"/>
      <c r="KK49" s="52"/>
      <c r="KL49" s="52"/>
      <c r="KM49" s="52"/>
      <c r="KN49" s="52"/>
      <c r="KO49" s="52"/>
      <c r="KP49" s="52"/>
      <c r="KQ49" s="52"/>
      <c r="KR49" s="52"/>
      <c r="KS49" s="52"/>
      <c r="KT49" s="52"/>
      <c r="KU49" s="52"/>
      <c r="KV49" s="52"/>
      <c r="KW49" s="52"/>
      <c r="KX49" s="52"/>
      <c r="KY49" s="52"/>
      <c r="KZ49" s="52"/>
      <c r="LA49" s="52"/>
      <c r="LB49" s="52"/>
      <c r="LC49" s="52"/>
      <c r="LD49" s="52"/>
      <c r="LE49" s="52"/>
      <c r="LF49" s="52"/>
      <c r="LG49" s="52"/>
      <c r="LH49" s="52"/>
      <c r="LI49" s="52"/>
      <c r="LJ49" s="52"/>
      <c r="LK49" s="52"/>
      <c r="LL49" s="52"/>
      <c r="LM49" s="52"/>
      <c r="LN49" s="52"/>
      <c r="LO49" s="52"/>
      <c r="LP49" s="52"/>
      <c r="LQ49" s="52"/>
      <c r="LR49" s="52"/>
      <c r="LS49" s="52"/>
      <c r="LT49" s="52"/>
      <c r="LU49" s="52"/>
      <c r="LV49" s="52"/>
      <c r="LW49" s="52"/>
      <c r="LX49" s="52"/>
      <c r="LY49" s="52"/>
      <c r="LZ49" s="52"/>
      <c r="MA49" s="52"/>
      <c r="MB49" s="52"/>
      <c r="MC49" s="52"/>
      <c r="MD49" s="52"/>
      <c r="ME49" s="52"/>
      <c r="MF49" s="52"/>
      <c r="MG49" s="52"/>
      <c r="MH49" s="52"/>
      <c r="MI49" s="52"/>
      <c r="MJ49" s="52"/>
      <c r="MK49" s="52"/>
      <c r="ML49" s="52"/>
      <c r="MM49" s="52"/>
      <c r="MN49" s="52"/>
      <c r="MO49" s="52"/>
      <c r="MP49" s="52"/>
      <c r="MQ49" s="52"/>
      <c r="MR49" s="52"/>
      <c r="MS49" s="52"/>
      <c r="MT49" s="52"/>
      <c r="MU49" s="52"/>
      <c r="MV49" s="52"/>
      <c r="MW49" s="52"/>
      <c r="MX49" s="52"/>
      <c r="MY49" s="52"/>
      <c r="MZ49" s="52"/>
      <c r="NA49" s="52"/>
      <c r="NB49" s="52"/>
      <c r="NC49" s="52"/>
      <c r="ND49" s="52"/>
      <c r="NE49" s="52"/>
      <c r="NF49" s="52"/>
      <c r="NG49" s="52"/>
      <c r="NH49" s="52"/>
      <c r="NI49" s="52"/>
      <c r="NJ49" s="52"/>
      <c r="NK49" s="52"/>
      <c r="NL49" s="52"/>
      <c r="NM49" s="52"/>
      <c r="NN49" s="52"/>
      <c r="NO49" s="52"/>
      <c r="NP49" s="52"/>
      <c r="NQ49" s="52"/>
      <c r="NR49" s="52"/>
      <c r="NS49" s="52"/>
      <c r="NT49" s="52"/>
      <c r="NU49" s="52"/>
      <c r="NV49" s="52"/>
      <c r="NW49" s="52"/>
      <c r="NX49" s="52"/>
      <c r="NY49" s="52"/>
      <c r="NZ49" s="52"/>
      <c r="OA49" s="52"/>
      <c r="OB49" s="52"/>
      <c r="OC49" s="52"/>
      <c r="OD49" s="52"/>
      <c r="OE49" s="52"/>
      <c r="OF49" s="52"/>
      <c r="OG49" s="52"/>
      <c r="OH49" s="52"/>
      <c r="OI49" s="52"/>
      <c r="OJ49" s="52"/>
      <c r="OK49" s="52"/>
      <c r="OL49" s="52"/>
      <c r="OM49" s="52"/>
      <c r="ON49" s="52"/>
      <c r="OO49" s="52"/>
      <c r="OP49" s="52"/>
      <c r="OQ49" s="52"/>
      <c r="OR49" s="52"/>
      <c r="OS49" s="52"/>
      <c r="OT49" s="52"/>
      <c r="OU49" s="52"/>
      <c r="OV49" s="52"/>
      <c r="OW49" s="52"/>
      <c r="OX49" s="52"/>
      <c r="OY49" s="52"/>
      <c r="OZ49" s="52"/>
      <c r="PA49" s="52"/>
      <c r="PB49" s="52"/>
      <c r="PC49" s="52"/>
      <c r="PD49" s="52"/>
      <c r="PE49" s="52"/>
      <c r="PF49" s="52"/>
      <c r="PG49" s="52"/>
      <c r="PH49" s="52"/>
      <c r="PI49" s="52"/>
      <c r="PJ49" s="52"/>
      <c r="PK49" s="52"/>
      <c r="PL49" s="52"/>
      <c r="PM49" s="52"/>
      <c r="PN49" s="52"/>
      <c r="PO49" s="52"/>
      <c r="PP49" s="52"/>
      <c r="PQ49" s="52"/>
      <c r="PR49" s="52"/>
      <c r="PS49" s="52"/>
      <c r="PT49" s="52"/>
      <c r="PU49" s="52"/>
      <c r="PV49" s="52"/>
      <c r="PW49" s="52"/>
      <c r="PX49" s="52"/>
      <c r="PY49" s="52"/>
      <c r="PZ49" s="52"/>
      <c r="QA49" s="52"/>
      <c r="QB49" s="52"/>
      <c r="QC49" s="52"/>
      <c r="QD49" s="52"/>
      <c r="QE49" s="52"/>
      <c r="QF49" s="52"/>
      <c r="QG49" s="52"/>
      <c r="QH49" s="52"/>
      <c r="QI49" s="52"/>
      <c r="QJ49" s="52"/>
      <c r="QK49" s="52"/>
      <c r="QL49" s="52"/>
      <c r="QM49" s="52"/>
      <c r="QN49" s="52"/>
      <c r="QO49" s="52"/>
      <c r="QP49" s="52"/>
      <c r="QQ49" s="52"/>
      <c r="QR49" s="52"/>
      <c r="QS49" s="52"/>
      <c r="QT49" s="52"/>
      <c r="QU49" s="52"/>
      <c r="QV49" s="52"/>
      <c r="QW49" s="52"/>
      <c r="QX49" s="52"/>
      <c r="QY49" s="52"/>
      <c r="QZ49" s="52"/>
      <c r="RA49" s="52"/>
      <c r="RB49" s="52"/>
      <c r="RC49" s="52"/>
      <c r="RD49" s="52"/>
      <c r="RE49" s="52"/>
      <c r="RF49" s="52"/>
      <c r="RG49" s="52"/>
      <c r="RH49" s="52"/>
      <c r="RI49" s="52"/>
      <c r="RJ49" s="52"/>
      <c r="RK49" s="52"/>
      <c r="RL49" s="52"/>
      <c r="RM49" s="52"/>
      <c r="RN49" s="52"/>
      <c r="RO49" s="52"/>
      <c r="RP49" s="52"/>
      <c r="RQ49" s="52"/>
      <c r="RR49" s="52"/>
      <c r="RS49" s="52"/>
      <c r="RT49" s="52"/>
      <c r="RU49" s="52"/>
      <c r="RV49" s="52"/>
      <c r="RW49" s="52"/>
      <c r="RX49" s="52"/>
      <c r="RY49" s="52"/>
      <c r="RZ49" s="52"/>
      <c r="SA49" s="52"/>
      <c r="SB49" s="52"/>
      <c r="SC49" s="52"/>
      <c r="SD49" s="52"/>
      <c r="SE49" s="52"/>
      <c r="SF49" s="52"/>
      <c r="SG49" s="52"/>
      <c r="SH49" s="52"/>
      <c r="SI49" s="52"/>
      <c r="SJ49" s="52"/>
      <c r="SK49" s="52"/>
      <c r="SL49" s="52"/>
      <c r="SM49" s="52"/>
      <c r="SN49" s="52"/>
      <c r="SO49" s="52"/>
      <c r="SP49" s="52"/>
      <c r="SQ49" s="52"/>
      <c r="SR49" s="52"/>
      <c r="SS49" s="52"/>
      <c r="ST49" s="52"/>
      <c r="SU49" s="52"/>
      <c r="SV49" s="52"/>
      <c r="SW49" s="52"/>
      <c r="SX49" s="52"/>
      <c r="SY49" s="52"/>
      <c r="SZ49" s="52"/>
      <c r="TA49" s="52"/>
      <c r="TB49" s="52"/>
      <c r="TC49" s="52"/>
      <c r="TD49" s="52"/>
      <c r="TE49" s="52"/>
      <c r="TF49" s="52"/>
      <c r="TG49" s="52"/>
      <c r="TH49" s="52"/>
      <c r="TI49" s="52"/>
      <c r="TJ49" s="52"/>
      <c r="TK49" s="52"/>
      <c r="TL49" s="52"/>
      <c r="TM49" s="52"/>
      <c r="TN49" s="52"/>
      <c r="TO49" s="52"/>
      <c r="TP49" s="52"/>
      <c r="TQ49" s="52"/>
      <c r="TR49" s="52"/>
      <c r="TS49" s="52"/>
      <c r="TT49" s="52"/>
      <c r="TU49" s="52"/>
      <c r="TV49" s="52"/>
      <c r="TW49" s="52"/>
      <c r="TX49" s="52"/>
      <c r="TY49" s="52"/>
      <c r="TZ49" s="52"/>
      <c r="UA49" s="52"/>
      <c r="UB49" s="52"/>
      <c r="UC49" s="52"/>
      <c r="UD49" s="52"/>
      <c r="UE49" s="52"/>
      <c r="UF49" s="52"/>
      <c r="UG49" s="52"/>
      <c r="UH49" s="52"/>
      <c r="UI49" s="52"/>
      <c r="UJ49" s="52"/>
      <c r="UK49" s="52"/>
      <c r="UL49" s="52"/>
      <c r="UM49" s="52"/>
      <c r="UN49" s="52"/>
      <c r="UO49" s="52"/>
      <c r="UP49" s="52"/>
      <c r="UQ49" s="52"/>
      <c r="UR49" s="52"/>
      <c r="US49" s="52"/>
      <c r="UT49" s="52"/>
      <c r="UU49" s="52"/>
      <c r="UV49" s="52"/>
      <c r="UW49" s="52"/>
      <c r="UX49" s="52"/>
      <c r="UY49" s="52"/>
      <c r="UZ49" s="52"/>
      <c r="VA49" s="52"/>
      <c r="VB49" s="52"/>
      <c r="VC49" s="52"/>
      <c r="VD49" s="52"/>
      <c r="VE49" s="52"/>
      <c r="VF49" s="52"/>
      <c r="VG49" s="52"/>
      <c r="VH49" s="52"/>
      <c r="VI49" s="52"/>
      <c r="VJ49" s="52"/>
      <c r="VK49" s="52"/>
      <c r="VL49" s="52"/>
      <c r="VM49" s="52"/>
      <c r="VN49" s="52"/>
      <c r="VO49" s="52"/>
      <c r="VP49" s="52"/>
      <c r="VQ49" s="52"/>
      <c r="VR49" s="52"/>
      <c r="VS49" s="52"/>
      <c r="VT49" s="52"/>
      <c r="VU49" s="52"/>
      <c r="VV49" s="52"/>
      <c r="VW49" s="52"/>
      <c r="VX49" s="52"/>
      <c r="VY49" s="52"/>
      <c r="VZ49" s="52"/>
      <c r="WA49" s="52"/>
      <c r="WB49" s="52"/>
      <c r="WC49" s="52"/>
      <c r="WD49" s="52"/>
      <c r="WE49" s="52"/>
      <c r="WF49" s="52"/>
      <c r="WG49" s="52"/>
      <c r="WH49" s="52"/>
      <c r="WI49" s="52"/>
      <c r="WJ49" s="52"/>
      <c r="WK49" s="52"/>
      <c r="WL49" s="52"/>
      <c r="WM49" s="52"/>
      <c r="WN49" s="52"/>
      <c r="WO49" s="52"/>
      <c r="WP49" s="52"/>
      <c r="WQ49" s="52"/>
      <c r="WR49" s="52"/>
      <c r="WS49" s="52"/>
      <c r="WT49" s="52"/>
      <c r="WU49" s="52"/>
      <c r="WV49" s="52"/>
      <c r="WW49" s="52"/>
      <c r="WX49" s="52"/>
      <c r="WY49" s="52"/>
      <c r="WZ49" s="52"/>
      <c r="XA49" s="52"/>
      <c r="XB49" s="52"/>
      <c r="XC49" s="52"/>
      <c r="XD49" s="52"/>
      <c r="XE49" s="52"/>
      <c r="XF49" s="52"/>
      <c r="XG49" s="52"/>
      <c r="XH49" s="52"/>
      <c r="XI49" s="52"/>
      <c r="XJ49" s="52"/>
      <c r="XK49" s="52"/>
      <c r="XL49" s="52"/>
      <c r="XM49" s="52"/>
      <c r="XN49" s="52"/>
      <c r="XO49" s="52"/>
      <c r="XP49" s="52"/>
      <c r="XQ49" s="52"/>
      <c r="XR49" s="52"/>
      <c r="XS49" s="52"/>
      <c r="XT49" s="52"/>
      <c r="XU49" s="52"/>
      <c r="XV49" s="52"/>
      <c r="XW49" s="52"/>
      <c r="XX49" s="52"/>
      <c r="XY49" s="52"/>
      <c r="XZ49" s="52"/>
      <c r="YA49" s="52"/>
      <c r="YB49" s="52"/>
      <c r="YC49" s="52"/>
      <c r="YD49" s="52"/>
      <c r="YE49" s="52"/>
      <c r="YF49" s="52"/>
      <c r="YG49" s="52"/>
      <c r="YH49" s="52"/>
      <c r="YI49" s="52"/>
      <c r="YJ49" s="52"/>
      <c r="YK49" s="52"/>
      <c r="YL49" s="52"/>
      <c r="YM49" s="52"/>
      <c r="YN49" s="52"/>
      <c r="YO49" s="52"/>
      <c r="YP49" s="52"/>
      <c r="YQ49" s="52"/>
      <c r="YR49" s="52"/>
      <c r="YS49" s="52"/>
      <c r="YT49" s="52"/>
      <c r="YU49" s="52"/>
      <c r="YV49" s="52"/>
      <c r="YW49" s="52"/>
      <c r="YX49" s="52"/>
      <c r="YY49" s="52"/>
      <c r="YZ49" s="52"/>
      <c r="ZA49" s="52"/>
      <c r="ZB49" s="52"/>
      <c r="ZC49" s="52"/>
      <c r="ZD49" s="52"/>
      <c r="ZE49" s="52"/>
      <c r="ZF49" s="52"/>
      <c r="ZG49" s="52"/>
      <c r="ZH49" s="52"/>
      <c r="ZI49" s="52"/>
      <c r="ZJ49" s="52"/>
      <c r="ZK49" s="52"/>
      <c r="ZL49" s="52"/>
      <c r="ZM49" s="52"/>
      <c r="ZN49" s="52"/>
      <c r="ZO49" s="52"/>
      <c r="ZP49" s="52"/>
      <c r="ZQ49" s="52"/>
      <c r="ZR49" s="52"/>
      <c r="ZS49" s="52"/>
      <c r="ZT49" s="52"/>
      <c r="ZU49" s="52"/>
      <c r="ZV49" s="52"/>
      <c r="ZW49" s="52"/>
      <c r="ZX49" s="52"/>
      <c r="ZY49" s="52"/>
      <c r="ZZ49" s="52"/>
      <c r="AAA49" s="52"/>
      <c r="AAB49" s="52"/>
      <c r="AAC49" s="52"/>
      <c r="AAD49" s="52"/>
      <c r="AAE49" s="52"/>
      <c r="AAF49" s="52"/>
      <c r="AAG49" s="52"/>
      <c r="AAH49" s="52"/>
      <c r="AAI49" s="52"/>
      <c r="AAJ49" s="52"/>
      <c r="AAK49" s="52"/>
      <c r="AAL49" s="52"/>
      <c r="AAM49" s="52"/>
      <c r="AAN49" s="52"/>
      <c r="AAO49" s="52"/>
      <c r="AAP49" s="52"/>
      <c r="AAQ49" s="52"/>
      <c r="AAR49" s="52"/>
      <c r="AAS49" s="52"/>
      <c r="AAT49" s="52"/>
      <c r="AAU49" s="52"/>
      <c r="AAV49" s="52"/>
      <c r="AAW49" s="52"/>
      <c r="AAX49" s="52"/>
      <c r="AAY49" s="52"/>
      <c r="AAZ49" s="52"/>
      <c r="ABA49" s="52"/>
      <c r="ABB49" s="52"/>
      <c r="ABC49" s="52"/>
      <c r="ABD49" s="52"/>
      <c r="ABE49" s="52"/>
      <c r="ABF49" s="52"/>
      <c r="ABG49" s="52"/>
      <c r="ABH49" s="52"/>
      <c r="ABI49" s="52"/>
      <c r="ABJ49" s="52"/>
      <c r="ABK49" s="52"/>
      <c r="ABL49" s="52"/>
      <c r="ABM49" s="52"/>
      <c r="ABN49" s="52"/>
      <c r="ABO49" s="52"/>
      <c r="ABP49" s="52"/>
      <c r="ABQ49" s="52"/>
      <c r="ABR49" s="52"/>
      <c r="ABS49" s="52"/>
      <c r="ABT49" s="52"/>
      <c r="ABU49" s="52"/>
      <c r="ABV49" s="52"/>
      <c r="ABW49" s="52"/>
      <c r="ABX49" s="52"/>
      <c r="ABY49" s="52"/>
      <c r="ABZ49" s="52"/>
      <c r="ACA49" s="52"/>
      <c r="ACB49" s="52"/>
      <c r="ACC49" s="52"/>
      <c r="ACD49" s="52"/>
      <c r="ACE49" s="52"/>
      <c r="ACF49" s="52"/>
      <c r="ACG49" s="52"/>
      <c r="ACH49" s="52"/>
      <c r="ACI49" s="52"/>
      <c r="ACJ49" s="52"/>
      <c r="ACK49" s="52"/>
      <c r="ACL49" s="52"/>
      <c r="ACM49" s="52"/>
      <c r="ACN49" s="52"/>
      <c r="ACO49" s="52"/>
      <c r="ACP49" s="52"/>
      <c r="ACQ49" s="52"/>
      <c r="ACR49" s="52"/>
      <c r="ACS49" s="52"/>
      <c r="ACT49" s="52"/>
      <c r="ACU49" s="52"/>
      <c r="ACV49" s="52"/>
      <c r="ACW49" s="52"/>
      <c r="ACX49" s="52"/>
      <c r="ACY49" s="52"/>
      <c r="ACZ49" s="52"/>
      <c r="ADA49" s="52"/>
      <c r="ADB49" s="52"/>
      <c r="ADC49" s="52"/>
      <c r="ADD49" s="52"/>
      <c r="ADE49" s="52"/>
      <c r="ADF49" s="52"/>
      <c r="ADG49" s="52"/>
      <c r="ADH49" s="52"/>
      <c r="ADI49" s="52"/>
      <c r="ADJ49" s="52"/>
      <c r="ADK49" s="52"/>
      <c r="ADL49" s="52"/>
      <c r="ADM49" s="52"/>
      <c r="ADN49" s="52"/>
      <c r="ADO49" s="52"/>
      <c r="ADP49" s="52"/>
      <c r="ADQ49" s="52"/>
      <c r="ADR49" s="52"/>
      <c r="ADS49" s="52"/>
      <c r="ADT49" s="52"/>
      <c r="ADU49" s="52"/>
      <c r="ADV49" s="52"/>
      <c r="ADW49" s="52"/>
      <c r="ADX49" s="52"/>
      <c r="ADY49" s="52"/>
      <c r="ADZ49" s="52"/>
      <c r="AEA49" s="52"/>
      <c r="AEB49" s="52"/>
      <c r="AEC49" s="52"/>
      <c r="AED49" s="52"/>
      <c r="AEE49" s="52"/>
      <c r="AEF49" s="52"/>
      <c r="AEG49" s="52"/>
      <c r="AEH49" s="52"/>
      <c r="AEI49" s="52"/>
      <c r="AEJ49" s="52"/>
      <c r="AEK49" s="52"/>
      <c r="AEL49" s="52"/>
      <c r="AEM49" s="52"/>
      <c r="AEN49" s="52"/>
      <c r="AEO49" s="52"/>
      <c r="AEP49" s="52"/>
      <c r="AEQ49" s="52"/>
      <c r="AER49" s="52"/>
      <c r="AES49" s="52"/>
      <c r="AET49" s="52"/>
      <c r="AEU49" s="52"/>
      <c r="AEV49" s="52"/>
      <c r="AEW49" s="52"/>
      <c r="AEX49" s="52"/>
      <c r="AEY49" s="52"/>
      <c r="AEZ49" s="52"/>
      <c r="AFA49" s="52"/>
      <c r="AFB49" s="52"/>
      <c r="AFC49" s="52"/>
      <c r="AFD49" s="52"/>
      <c r="AFE49" s="52"/>
      <c r="AFF49" s="52"/>
      <c r="AFG49" s="52"/>
      <c r="AFH49" s="52"/>
      <c r="AFI49" s="52"/>
      <c r="AFJ49" s="52"/>
      <c r="AFK49" s="52"/>
      <c r="AFL49" s="52"/>
      <c r="AFM49" s="52"/>
      <c r="AFN49" s="52"/>
      <c r="AFO49" s="52"/>
      <c r="AFP49" s="52"/>
      <c r="AFQ49" s="52"/>
      <c r="AFR49" s="52"/>
      <c r="AFS49" s="52"/>
      <c r="AFT49" s="52"/>
      <c r="AFU49" s="52"/>
      <c r="AFV49" s="52"/>
      <c r="AFW49" s="52"/>
      <c r="AFX49" s="52"/>
      <c r="AFY49" s="52"/>
      <c r="AFZ49" s="52"/>
      <c r="AGA49" s="52"/>
      <c r="AGB49" s="52"/>
      <c r="AGC49" s="52"/>
      <c r="AGD49" s="52"/>
      <c r="AGE49" s="52"/>
      <c r="AGF49" s="52"/>
      <c r="AGG49" s="52"/>
      <c r="AGH49" s="52"/>
      <c r="AGI49" s="52"/>
      <c r="AGJ49" s="52"/>
      <c r="AGK49" s="52"/>
      <c r="AGL49" s="52"/>
      <c r="AGM49" s="52"/>
      <c r="AGN49" s="52"/>
      <c r="AGO49" s="52"/>
      <c r="AGP49" s="52"/>
      <c r="AGQ49" s="52"/>
      <c r="AGR49" s="52"/>
      <c r="AGS49" s="52"/>
      <c r="AGT49" s="52"/>
      <c r="AGU49" s="52"/>
      <c r="AGV49" s="52"/>
      <c r="AGW49" s="52"/>
      <c r="AGX49" s="52"/>
      <c r="AGY49" s="52"/>
      <c r="AGZ49" s="52"/>
      <c r="AHA49" s="52"/>
      <c r="AHB49" s="52"/>
      <c r="AHC49" s="52"/>
      <c r="AHD49" s="52"/>
      <c r="AHE49" s="52"/>
      <c r="AHF49" s="52"/>
      <c r="AHG49" s="52"/>
      <c r="AHH49" s="52"/>
      <c r="AHI49" s="52"/>
      <c r="AHJ49" s="52"/>
      <c r="AHK49" s="52"/>
      <c r="AHL49" s="52"/>
      <c r="AHM49" s="52"/>
      <c r="AHN49" s="52"/>
      <c r="AHO49" s="52"/>
      <c r="AHP49" s="52"/>
      <c r="AHQ49" s="52"/>
      <c r="AHR49" s="52"/>
      <c r="AHS49" s="52"/>
      <c r="AHT49" s="52"/>
      <c r="AHU49" s="52"/>
      <c r="AHV49" s="52"/>
      <c r="AHW49" s="52"/>
      <c r="AHX49" s="52"/>
      <c r="AHY49" s="52"/>
      <c r="AHZ49" s="52"/>
      <c r="AIA49" s="52"/>
      <c r="AIB49" s="52"/>
      <c r="AIC49" s="52"/>
      <c r="AID49" s="52"/>
      <c r="AIE49" s="52"/>
      <c r="AIF49" s="52"/>
      <c r="AIG49" s="52"/>
      <c r="AIH49" s="52"/>
      <c r="AII49" s="52"/>
      <c r="AIJ49" s="52"/>
      <c r="AIK49" s="52"/>
      <c r="AIL49" s="52"/>
      <c r="AIM49" s="52"/>
      <c r="AIN49" s="52"/>
      <c r="AIO49" s="52"/>
      <c r="AIP49" s="52"/>
      <c r="AIQ49" s="52"/>
      <c r="AIR49" s="52"/>
      <c r="AIS49" s="52"/>
      <c r="AIT49" s="52"/>
      <c r="AIU49" s="52"/>
      <c r="AIV49" s="52"/>
      <c r="AIW49" s="52"/>
      <c r="AIX49" s="52"/>
      <c r="AIY49" s="52"/>
      <c r="AIZ49" s="52"/>
      <c r="AJA49" s="52"/>
      <c r="AJB49" s="52"/>
      <c r="AJC49" s="52"/>
      <c r="AJD49" s="52"/>
      <c r="AJE49" s="52"/>
      <c r="AJF49" s="52"/>
      <c r="AJG49" s="52"/>
      <c r="AJH49" s="52"/>
      <c r="AJI49" s="52"/>
      <c r="AJJ49" s="52"/>
      <c r="AJK49" s="52"/>
      <c r="AJL49" s="52"/>
      <c r="AJM49" s="52"/>
      <c r="AJN49" s="52"/>
      <c r="AJO49" s="52"/>
      <c r="AJP49" s="52"/>
      <c r="AJQ49" s="52"/>
      <c r="AJR49" s="52"/>
      <c r="AJS49" s="52"/>
      <c r="AJT49" s="52"/>
      <c r="AJU49" s="52"/>
      <c r="AJV49" s="52"/>
      <c r="AJW49" s="52"/>
      <c r="AJX49" s="52"/>
      <c r="AJY49" s="52"/>
      <c r="AJZ49" s="52"/>
      <c r="AKA49" s="52"/>
      <c r="AKB49" s="52"/>
      <c r="AKC49" s="52"/>
      <c r="AKD49" s="52"/>
      <c r="AKE49" s="52"/>
      <c r="AKF49" s="52"/>
      <c r="AKG49" s="52"/>
      <c r="AKH49" s="52"/>
      <c r="AKI49" s="52"/>
      <c r="AKJ49" s="52"/>
      <c r="AKK49" s="52"/>
      <c r="AKL49" s="52"/>
      <c r="AKM49" s="52"/>
      <c r="AKN49" s="52"/>
      <c r="AKO49" s="52"/>
      <c r="AKP49" s="52"/>
      <c r="AKQ49" s="52"/>
      <c r="AKR49" s="52"/>
      <c r="AKS49" s="52"/>
      <c r="AKT49" s="52"/>
      <c r="AKU49" s="52"/>
      <c r="AKV49" s="52"/>
      <c r="AKW49" s="52"/>
      <c r="AKX49" s="52"/>
      <c r="AKY49" s="52"/>
      <c r="AKZ49" s="52"/>
      <c r="ALA49" s="52"/>
      <c r="ALB49" s="52"/>
      <c r="ALC49" s="52"/>
      <c r="ALD49" s="52"/>
      <c r="ALE49" s="52"/>
      <c r="ALF49" s="52"/>
      <c r="ALG49" s="52"/>
      <c r="ALH49" s="52"/>
      <c r="ALI49" s="52"/>
      <c r="ALJ49" s="52"/>
      <c r="ALK49" s="52"/>
      <c r="ALL49" s="52"/>
      <c r="ALM49" s="52"/>
      <c r="ALN49" s="52"/>
      <c r="ALO49" s="52"/>
      <c r="ALP49" s="52"/>
      <c r="ALQ49" s="52"/>
      <c r="ALR49" s="52"/>
      <c r="ALS49" s="52"/>
      <c r="ALT49" s="52"/>
      <c r="ALU49" s="52"/>
      <c r="ALV49" s="52"/>
      <c r="ALW49" s="52"/>
      <c r="ALX49" s="52"/>
      <c r="ALY49" s="52"/>
      <c r="ALZ49" s="52"/>
      <c r="AMA49" s="52"/>
      <c r="AMB49" s="52"/>
      <c r="AMC49" s="52"/>
      <c r="AMD49" s="52"/>
      <c r="AME49" s="52"/>
      <c r="AMF49" s="52"/>
      <c r="AMG49" s="52"/>
      <c r="AMH49" s="52"/>
      <c r="AMI49" s="52"/>
      <c r="AMJ49" s="52"/>
      <c r="AMK49" s="52"/>
      <c r="AML49" s="52"/>
      <c r="AMM49" s="52"/>
      <c r="AMN49" s="52"/>
      <c r="AMO49" s="52"/>
      <c r="AMP49" s="52"/>
      <c r="AMQ49" s="52"/>
      <c r="AMR49" s="52"/>
      <c r="AMS49" s="52"/>
      <c r="AMT49" s="52"/>
      <c r="AMU49" s="52"/>
      <c r="AMV49" s="52"/>
      <c r="AMW49" s="52"/>
      <c r="AMX49" s="52"/>
      <c r="AMY49" s="52"/>
      <c r="AMZ49" s="52"/>
      <c r="ANA49" s="52"/>
      <c r="ANB49" s="52"/>
      <c r="ANC49" s="52"/>
      <c r="AND49" s="52"/>
      <c r="ANE49" s="52"/>
      <c r="ANF49" s="52"/>
      <c r="ANG49" s="52"/>
      <c r="ANH49" s="52"/>
      <c r="ANI49" s="52"/>
      <c r="ANJ49" s="52"/>
      <c r="ANK49" s="52"/>
      <c r="ANL49" s="52"/>
      <c r="ANM49" s="52"/>
      <c r="ANN49" s="52"/>
      <c r="ANO49" s="52"/>
      <c r="ANP49" s="52"/>
      <c r="ANQ49" s="52"/>
      <c r="ANR49" s="52"/>
      <c r="ANS49" s="52"/>
      <c r="ANT49" s="52"/>
      <c r="ANU49" s="52"/>
      <c r="ANV49" s="52"/>
      <c r="ANW49" s="52"/>
      <c r="ANX49" s="52"/>
      <c r="ANY49" s="52"/>
      <c r="ANZ49" s="52"/>
      <c r="AOA49" s="52"/>
      <c r="AOB49" s="52"/>
      <c r="AOC49" s="52"/>
      <c r="AOD49" s="52"/>
      <c r="AOE49" s="52"/>
      <c r="AOF49" s="52"/>
      <c r="AOG49" s="52"/>
      <c r="AOH49" s="52"/>
      <c r="AOI49" s="52"/>
      <c r="AOJ49" s="52"/>
      <c r="AOK49" s="52"/>
      <c r="AOL49" s="52"/>
      <c r="AOM49" s="52"/>
      <c r="AON49" s="52"/>
      <c r="AOO49" s="52"/>
      <c r="AOP49" s="52"/>
      <c r="AOQ49" s="52"/>
      <c r="AOR49" s="52"/>
      <c r="AOS49" s="52"/>
      <c r="AOT49" s="52"/>
      <c r="AOU49" s="52"/>
      <c r="AOV49" s="52"/>
      <c r="AOW49" s="52"/>
    </row>
    <row r="50" spans="1:1096" ht="66">
      <c r="A50" s="100" t="s">
        <v>14</v>
      </c>
      <c r="B50" s="103" t="s">
        <v>39</v>
      </c>
      <c r="C50" s="257" t="s">
        <v>16</v>
      </c>
      <c r="D50" s="19">
        <v>5</v>
      </c>
      <c r="E50" s="256"/>
      <c r="F50" s="21"/>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c r="AMK50"/>
      <c r="AML50"/>
      <c r="AMM50"/>
      <c r="AMN50"/>
      <c r="AMO50"/>
      <c r="AMP50"/>
      <c r="AMQ50"/>
      <c r="AMR50"/>
      <c r="AMS50"/>
      <c r="AMT50"/>
      <c r="AMU50"/>
      <c r="AMV50"/>
      <c r="AMW50"/>
      <c r="AMX50"/>
      <c r="AMY50"/>
      <c r="AMZ50"/>
      <c r="ANA50"/>
      <c r="ANB50"/>
      <c r="ANC50"/>
      <c r="AND50"/>
      <c r="ANE50"/>
      <c r="ANF50"/>
      <c r="ANG50"/>
      <c r="ANH50"/>
      <c r="ANI50"/>
      <c r="ANJ50"/>
      <c r="ANK50"/>
      <c r="ANL50"/>
      <c r="ANM50"/>
      <c r="ANN50"/>
      <c r="ANO50"/>
      <c r="ANP50"/>
      <c r="ANQ50"/>
      <c r="ANR50"/>
      <c r="ANS50"/>
      <c r="ANT50"/>
      <c r="ANU50"/>
      <c r="ANV50"/>
      <c r="ANW50"/>
      <c r="ANX50"/>
      <c r="ANY50"/>
      <c r="ANZ50"/>
      <c r="AOA50"/>
      <c r="AOB50"/>
      <c r="AOC50"/>
      <c r="AOD50"/>
      <c r="AOE50"/>
      <c r="AOF50"/>
      <c r="AOG50"/>
      <c r="AOH50"/>
      <c r="AOI50"/>
      <c r="AOJ50"/>
      <c r="AOK50"/>
      <c r="AOL50"/>
      <c r="AOM50"/>
      <c r="AON50"/>
      <c r="AOO50"/>
      <c r="AOP50"/>
      <c r="AOQ50"/>
      <c r="AOR50"/>
      <c r="AOS50"/>
      <c r="AOT50"/>
      <c r="AOU50"/>
      <c r="AOV50"/>
      <c r="AOW50"/>
      <c r="AOX50"/>
      <c r="AOY50"/>
      <c r="AOZ50"/>
      <c r="APA50"/>
      <c r="APB50"/>
      <c r="APC50"/>
      <c r="APD50"/>
    </row>
    <row r="51" spans="1:1096" s="42" customFormat="1" ht="134.25" customHeight="1">
      <c r="A51" s="29" t="s">
        <v>15</v>
      </c>
      <c r="B51" s="103" t="s">
        <v>42</v>
      </c>
      <c r="C51" s="257" t="s">
        <v>16</v>
      </c>
      <c r="D51" s="86">
        <v>160</v>
      </c>
      <c r="E51" s="256"/>
      <c r="F51" s="2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c r="AMK51"/>
      <c r="AML51"/>
      <c r="AMM51"/>
      <c r="AMN51"/>
      <c r="AMO51"/>
      <c r="AMP51"/>
      <c r="AMQ51"/>
      <c r="AMR51"/>
      <c r="AMS51"/>
      <c r="AMT51"/>
      <c r="AMU51"/>
      <c r="AMV51"/>
      <c r="AMW51"/>
      <c r="AMX51"/>
      <c r="AMY51"/>
      <c r="AMZ51"/>
      <c r="ANA51"/>
      <c r="ANB51"/>
      <c r="ANC51"/>
      <c r="AND51"/>
      <c r="ANE51"/>
      <c r="ANF51"/>
      <c r="ANG51"/>
      <c r="ANH51"/>
      <c r="ANI51"/>
      <c r="ANJ51"/>
      <c r="ANK51"/>
      <c r="ANL51"/>
      <c r="ANM51"/>
      <c r="ANN51"/>
      <c r="ANO51"/>
      <c r="ANP51"/>
      <c r="ANQ51"/>
      <c r="ANR51"/>
      <c r="ANS51"/>
      <c r="ANT51"/>
      <c r="ANU51"/>
      <c r="ANV51"/>
      <c r="ANW51"/>
      <c r="ANX51"/>
      <c r="ANY51"/>
      <c r="ANZ51"/>
      <c r="AOA51"/>
      <c r="AOB51"/>
      <c r="AOC51"/>
      <c r="AOD51"/>
      <c r="AOE51"/>
      <c r="AOF51"/>
      <c r="AOG51"/>
      <c r="AOH51"/>
      <c r="AOI51"/>
      <c r="AOJ51"/>
      <c r="AOK51"/>
      <c r="AOL51"/>
      <c r="AOM51"/>
      <c r="AON51"/>
      <c r="AOO51"/>
      <c r="AOP51"/>
      <c r="AOQ51"/>
      <c r="AOR51"/>
      <c r="AOS51"/>
      <c r="AOT51"/>
      <c r="AOU51"/>
      <c r="AOV51"/>
      <c r="AOW51"/>
      <c r="AOX51"/>
      <c r="AOY51"/>
      <c r="AOZ51"/>
      <c r="APA51"/>
      <c r="APB51"/>
      <c r="APC51"/>
      <c r="APD51"/>
    </row>
    <row r="52" spans="1:1096" ht="117.75" customHeight="1">
      <c r="A52" s="29" t="s">
        <v>34</v>
      </c>
      <c r="B52" s="123" t="s">
        <v>45</v>
      </c>
      <c r="C52" s="257" t="s">
        <v>16</v>
      </c>
      <c r="D52" s="86">
        <v>103</v>
      </c>
      <c r="E52" s="159"/>
      <c r="F52" s="83"/>
    </row>
    <row r="53" spans="1:1096" s="50" customFormat="1" ht="50.25" thickBot="1">
      <c r="A53" s="105" t="s">
        <v>62</v>
      </c>
      <c r="B53" s="106" t="s">
        <v>46</v>
      </c>
      <c r="C53" s="107" t="s">
        <v>10</v>
      </c>
      <c r="D53" s="80">
        <v>100</v>
      </c>
      <c r="E53" s="33"/>
      <c r="F53" s="138"/>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c r="AMK53"/>
      <c r="AML53"/>
      <c r="AMM53"/>
      <c r="AMN53"/>
      <c r="AMO53"/>
      <c r="AMP53"/>
      <c r="AMQ53"/>
      <c r="AMR53"/>
      <c r="AMS53"/>
      <c r="AMT53"/>
      <c r="AMU53"/>
      <c r="AMV53"/>
      <c r="AMW53"/>
      <c r="AMX53"/>
      <c r="AMY53"/>
      <c r="AMZ53"/>
      <c r="ANA53"/>
      <c r="ANB53"/>
      <c r="ANC53"/>
      <c r="AND53"/>
      <c r="ANE53"/>
      <c r="ANF53"/>
      <c r="ANG53"/>
      <c r="ANH53"/>
      <c r="ANI53"/>
      <c r="ANJ53"/>
      <c r="ANK53"/>
      <c r="ANL53"/>
      <c r="ANM53"/>
      <c r="ANN53"/>
      <c r="ANO53"/>
      <c r="ANP53"/>
      <c r="ANQ53"/>
      <c r="ANR53"/>
      <c r="ANS53"/>
      <c r="ANT53"/>
      <c r="ANU53"/>
      <c r="ANV53"/>
      <c r="ANW53"/>
      <c r="ANX53"/>
      <c r="ANY53"/>
      <c r="ANZ53"/>
      <c r="AOA53"/>
      <c r="AOB53"/>
      <c r="AOC53"/>
      <c r="AOD53"/>
      <c r="AOE53"/>
      <c r="AOF53"/>
      <c r="AOG53"/>
      <c r="AOH53"/>
      <c r="AOI53"/>
      <c r="AOJ53"/>
      <c r="AOK53"/>
      <c r="AOL53"/>
      <c r="AOM53"/>
      <c r="AON53"/>
      <c r="AOO53"/>
      <c r="AOP53"/>
      <c r="AOQ53"/>
      <c r="AOR53"/>
      <c r="AOS53"/>
      <c r="AOT53"/>
      <c r="AOU53"/>
      <c r="AOV53"/>
      <c r="AOW53"/>
      <c r="AOX53"/>
      <c r="AOY53"/>
      <c r="AOZ53"/>
      <c r="APA53"/>
      <c r="APB53"/>
      <c r="APC53"/>
      <c r="APD53"/>
    </row>
    <row r="54" spans="1:1096" customFormat="1" ht="17.25" customHeight="1" thickBot="1">
      <c r="A54" s="282" t="s">
        <v>87</v>
      </c>
      <c r="B54" s="478" t="s">
        <v>68</v>
      </c>
      <c r="C54" s="478"/>
      <c r="D54" s="478"/>
      <c r="E54" s="284" t="s">
        <v>174</v>
      </c>
      <c r="F54" s="136"/>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c r="GL54" s="52"/>
      <c r="GM54" s="52"/>
      <c r="GN54" s="52"/>
      <c r="GO54" s="52"/>
      <c r="GP54" s="52"/>
      <c r="GQ54" s="52"/>
      <c r="GR54" s="52"/>
      <c r="GS54" s="52"/>
      <c r="GT54" s="52"/>
      <c r="GU54" s="52"/>
      <c r="GV54" s="52"/>
      <c r="GW54" s="52"/>
      <c r="GX54" s="52"/>
      <c r="GY54" s="52"/>
      <c r="GZ54" s="52"/>
      <c r="HA54" s="52"/>
      <c r="HB54" s="52"/>
      <c r="HC54" s="52"/>
      <c r="HD54" s="52"/>
      <c r="HE54" s="52"/>
      <c r="HF54" s="52"/>
      <c r="HG54" s="52"/>
      <c r="HH54" s="52"/>
      <c r="HI54" s="52"/>
      <c r="HJ54" s="52"/>
      <c r="HK54" s="52"/>
      <c r="HL54" s="52"/>
      <c r="HM54" s="52"/>
      <c r="HN54" s="52"/>
      <c r="HO54" s="52"/>
      <c r="HP54" s="52"/>
      <c r="HQ54" s="52"/>
      <c r="HR54" s="52"/>
      <c r="HS54" s="52"/>
      <c r="HT54" s="52"/>
      <c r="HU54" s="52"/>
      <c r="HV54" s="52"/>
      <c r="HW54" s="52"/>
      <c r="HX54" s="52"/>
      <c r="HY54" s="52"/>
      <c r="HZ54" s="52"/>
      <c r="IA54" s="52"/>
      <c r="IB54" s="52"/>
      <c r="IC54" s="52"/>
      <c r="ID54" s="52"/>
      <c r="IE54" s="52"/>
      <c r="IF54" s="52"/>
      <c r="IG54" s="52"/>
      <c r="IH54" s="52"/>
      <c r="II54" s="52"/>
      <c r="IJ54" s="52"/>
      <c r="IK54" s="52"/>
      <c r="IL54" s="52"/>
      <c r="IM54" s="52"/>
      <c r="IN54" s="52"/>
      <c r="IO54" s="52"/>
      <c r="IP54" s="52"/>
      <c r="IQ54" s="52"/>
      <c r="IR54" s="52"/>
      <c r="IS54" s="52"/>
      <c r="IT54" s="52"/>
      <c r="IU54" s="52"/>
      <c r="IV54" s="52"/>
      <c r="IW54" s="52"/>
      <c r="IX54" s="52"/>
      <c r="IY54" s="52"/>
      <c r="IZ54" s="52"/>
      <c r="JA54" s="52"/>
      <c r="JB54" s="52"/>
      <c r="JC54" s="52"/>
      <c r="JD54" s="52"/>
      <c r="JE54" s="52"/>
      <c r="JF54" s="52"/>
      <c r="JG54" s="52"/>
      <c r="JH54" s="52"/>
      <c r="JI54" s="52"/>
      <c r="JJ54" s="52"/>
      <c r="JK54" s="52"/>
      <c r="JL54" s="52"/>
      <c r="JM54" s="52"/>
      <c r="JN54" s="52"/>
      <c r="JO54" s="52"/>
      <c r="JP54" s="52"/>
      <c r="JQ54" s="52"/>
      <c r="JR54" s="52"/>
      <c r="JS54" s="52"/>
      <c r="JT54" s="52"/>
      <c r="JU54" s="52"/>
      <c r="JV54" s="52"/>
      <c r="JW54" s="52"/>
      <c r="JX54" s="52"/>
      <c r="JY54" s="52"/>
      <c r="JZ54" s="52"/>
      <c r="KA54" s="52"/>
      <c r="KB54" s="52"/>
      <c r="KC54" s="52"/>
      <c r="KD54" s="52"/>
      <c r="KE54" s="52"/>
      <c r="KF54" s="52"/>
      <c r="KG54" s="52"/>
      <c r="KH54" s="52"/>
      <c r="KI54" s="52"/>
      <c r="KJ54" s="52"/>
      <c r="KK54" s="52"/>
      <c r="KL54" s="52"/>
      <c r="KM54" s="52"/>
      <c r="KN54" s="52"/>
      <c r="KO54" s="52"/>
      <c r="KP54" s="52"/>
      <c r="KQ54" s="52"/>
      <c r="KR54" s="52"/>
      <c r="KS54" s="52"/>
      <c r="KT54" s="52"/>
      <c r="KU54" s="52"/>
      <c r="KV54" s="52"/>
      <c r="KW54" s="52"/>
      <c r="KX54" s="52"/>
      <c r="KY54" s="52"/>
      <c r="KZ54" s="52"/>
      <c r="LA54" s="52"/>
      <c r="LB54" s="52"/>
      <c r="LC54" s="52"/>
      <c r="LD54" s="52"/>
      <c r="LE54" s="52"/>
      <c r="LF54" s="52"/>
      <c r="LG54" s="52"/>
      <c r="LH54" s="52"/>
      <c r="LI54" s="52"/>
      <c r="LJ54" s="52"/>
      <c r="LK54" s="52"/>
      <c r="LL54" s="52"/>
      <c r="LM54" s="52"/>
      <c r="LN54" s="52"/>
      <c r="LO54" s="52"/>
      <c r="LP54" s="52"/>
      <c r="LQ54" s="52"/>
      <c r="LR54" s="52"/>
      <c r="LS54" s="52"/>
      <c r="LT54" s="52"/>
      <c r="LU54" s="52"/>
      <c r="LV54" s="52"/>
      <c r="LW54" s="52"/>
      <c r="LX54" s="52"/>
      <c r="LY54" s="52"/>
      <c r="LZ54" s="52"/>
      <c r="MA54" s="52"/>
      <c r="MB54" s="52"/>
      <c r="MC54" s="52"/>
      <c r="MD54" s="52"/>
      <c r="ME54" s="52"/>
      <c r="MF54" s="52"/>
      <c r="MG54" s="52"/>
      <c r="MH54" s="52"/>
      <c r="MI54" s="52"/>
      <c r="MJ54" s="52"/>
      <c r="MK54" s="52"/>
      <c r="ML54" s="52"/>
      <c r="MM54" s="52"/>
      <c r="MN54" s="52"/>
      <c r="MO54" s="52"/>
      <c r="MP54" s="52"/>
      <c r="MQ54" s="52"/>
      <c r="MR54" s="52"/>
      <c r="MS54" s="52"/>
      <c r="MT54" s="52"/>
      <c r="MU54" s="52"/>
      <c r="MV54" s="52"/>
      <c r="MW54" s="52"/>
      <c r="MX54" s="52"/>
      <c r="MY54" s="52"/>
      <c r="MZ54" s="52"/>
      <c r="NA54" s="52"/>
      <c r="NB54" s="52"/>
      <c r="NC54" s="52"/>
      <c r="ND54" s="52"/>
      <c r="NE54" s="52"/>
      <c r="NF54" s="52"/>
      <c r="NG54" s="52"/>
      <c r="NH54" s="52"/>
      <c r="NI54" s="52"/>
      <c r="NJ54" s="52"/>
      <c r="NK54" s="52"/>
      <c r="NL54" s="52"/>
      <c r="NM54" s="52"/>
      <c r="NN54" s="52"/>
      <c r="NO54" s="52"/>
      <c r="NP54" s="52"/>
      <c r="NQ54" s="52"/>
      <c r="NR54" s="52"/>
      <c r="NS54" s="52"/>
      <c r="NT54" s="52"/>
      <c r="NU54" s="52"/>
      <c r="NV54" s="52"/>
      <c r="NW54" s="52"/>
      <c r="NX54" s="52"/>
      <c r="NY54" s="52"/>
      <c r="NZ54" s="52"/>
      <c r="OA54" s="52"/>
      <c r="OB54" s="52"/>
      <c r="OC54" s="52"/>
      <c r="OD54" s="52"/>
      <c r="OE54" s="52"/>
      <c r="OF54" s="52"/>
      <c r="OG54" s="52"/>
      <c r="OH54" s="52"/>
      <c r="OI54" s="52"/>
      <c r="OJ54" s="52"/>
      <c r="OK54" s="52"/>
      <c r="OL54" s="52"/>
      <c r="OM54" s="52"/>
      <c r="ON54" s="52"/>
      <c r="OO54" s="52"/>
      <c r="OP54" s="52"/>
      <c r="OQ54" s="52"/>
      <c r="OR54" s="52"/>
      <c r="OS54" s="52"/>
      <c r="OT54" s="52"/>
      <c r="OU54" s="52"/>
      <c r="OV54" s="52"/>
      <c r="OW54" s="52"/>
      <c r="OX54" s="52"/>
      <c r="OY54" s="52"/>
      <c r="OZ54" s="52"/>
      <c r="PA54" s="52"/>
      <c r="PB54" s="52"/>
      <c r="PC54" s="52"/>
      <c r="PD54" s="52"/>
      <c r="PE54" s="52"/>
      <c r="PF54" s="52"/>
      <c r="PG54" s="52"/>
      <c r="PH54" s="52"/>
      <c r="PI54" s="52"/>
      <c r="PJ54" s="52"/>
      <c r="PK54" s="52"/>
      <c r="PL54" s="52"/>
      <c r="PM54" s="52"/>
      <c r="PN54" s="52"/>
      <c r="PO54" s="52"/>
      <c r="PP54" s="52"/>
      <c r="PQ54" s="52"/>
      <c r="PR54" s="52"/>
      <c r="PS54" s="52"/>
      <c r="PT54" s="52"/>
      <c r="PU54" s="52"/>
      <c r="PV54" s="52"/>
      <c r="PW54" s="52"/>
      <c r="PX54" s="52"/>
      <c r="PY54" s="52"/>
      <c r="PZ54" s="52"/>
      <c r="QA54" s="52"/>
      <c r="QB54" s="52"/>
      <c r="QC54" s="52"/>
      <c r="QD54" s="52"/>
      <c r="QE54" s="52"/>
      <c r="QF54" s="52"/>
      <c r="QG54" s="52"/>
      <c r="QH54" s="52"/>
      <c r="QI54" s="52"/>
      <c r="QJ54" s="52"/>
      <c r="QK54" s="52"/>
      <c r="QL54" s="52"/>
      <c r="QM54" s="52"/>
      <c r="QN54" s="52"/>
      <c r="QO54" s="52"/>
      <c r="QP54" s="52"/>
      <c r="QQ54" s="52"/>
      <c r="QR54" s="52"/>
      <c r="QS54" s="52"/>
      <c r="QT54" s="52"/>
      <c r="QU54" s="52"/>
      <c r="QV54" s="52"/>
      <c r="QW54" s="52"/>
      <c r="QX54" s="52"/>
      <c r="QY54" s="52"/>
      <c r="QZ54" s="52"/>
      <c r="RA54" s="52"/>
      <c r="RB54" s="52"/>
      <c r="RC54" s="52"/>
      <c r="RD54" s="52"/>
      <c r="RE54" s="52"/>
      <c r="RF54" s="52"/>
      <c r="RG54" s="52"/>
      <c r="RH54" s="52"/>
      <c r="RI54" s="52"/>
      <c r="RJ54" s="52"/>
      <c r="RK54" s="52"/>
      <c r="RL54" s="52"/>
      <c r="RM54" s="52"/>
      <c r="RN54" s="52"/>
      <c r="RO54" s="52"/>
      <c r="RP54" s="52"/>
      <c r="RQ54" s="52"/>
      <c r="RR54" s="52"/>
      <c r="RS54" s="52"/>
      <c r="RT54" s="52"/>
      <c r="RU54" s="52"/>
      <c r="RV54" s="52"/>
      <c r="RW54" s="52"/>
      <c r="RX54" s="52"/>
      <c r="RY54" s="52"/>
      <c r="RZ54" s="52"/>
      <c r="SA54" s="52"/>
      <c r="SB54" s="52"/>
      <c r="SC54" s="52"/>
      <c r="SD54" s="52"/>
      <c r="SE54" s="52"/>
      <c r="SF54" s="52"/>
      <c r="SG54" s="52"/>
      <c r="SH54" s="52"/>
      <c r="SI54" s="52"/>
      <c r="SJ54" s="52"/>
      <c r="SK54" s="52"/>
      <c r="SL54" s="52"/>
      <c r="SM54" s="52"/>
      <c r="SN54" s="52"/>
      <c r="SO54" s="52"/>
      <c r="SP54" s="52"/>
      <c r="SQ54" s="52"/>
      <c r="SR54" s="52"/>
      <c r="SS54" s="52"/>
      <c r="ST54" s="52"/>
      <c r="SU54" s="52"/>
      <c r="SV54" s="52"/>
      <c r="SW54" s="52"/>
      <c r="SX54" s="52"/>
      <c r="SY54" s="52"/>
      <c r="SZ54" s="52"/>
      <c r="TA54" s="52"/>
      <c r="TB54" s="52"/>
      <c r="TC54" s="52"/>
      <c r="TD54" s="52"/>
      <c r="TE54" s="52"/>
      <c r="TF54" s="52"/>
      <c r="TG54" s="52"/>
      <c r="TH54" s="52"/>
      <c r="TI54" s="52"/>
      <c r="TJ54" s="52"/>
      <c r="TK54" s="52"/>
      <c r="TL54" s="52"/>
      <c r="TM54" s="52"/>
      <c r="TN54" s="52"/>
      <c r="TO54" s="52"/>
      <c r="TP54" s="52"/>
      <c r="TQ54" s="52"/>
      <c r="TR54" s="52"/>
      <c r="TS54" s="52"/>
      <c r="TT54" s="52"/>
      <c r="TU54" s="52"/>
      <c r="TV54" s="52"/>
      <c r="TW54" s="52"/>
      <c r="TX54" s="52"/>
      <c r="TY54" s="52"/>
      <c r="TZ54" s="52"/>
      <c r="UA54" s="52"/>
      <c r="UB54" s="52"/>
      <c r="UC54" s="52"/>
      <c r="UD54" s="52"/>
      <c r="UE54" s="52"/>
      <c r="UF54" s="52"/>
      <c r="UG54" s="52"/>
      <c r="UH54" s="52"/>
      <c r="UI54" s="52"/>
      <c r="UJ54" s="52"/>
      <c r="UK54" s="52"/>
      <c r="UL54" s="52"/>
      <c r="UM54" s="52"/>
      <c r="UN54" s="52"/>
      <c r="UO54" s="52"/>
      <c r="UP54" s="52"/>
      <c r="UQ54" s="52"/>
      <c r="UR54" s="52"/>
      <c r="US54" s="52"/>
      <c r="UT54" s="52"/>
      <c r="UU54" s="52"/>
      <c r="UV54" s="52"/>
      <c r="UW54" s="52"/>
      <c r="UX54" s="52"/>
      <c r="UY54" s="52"/>
      <c r="UZ54" s="52"/>
      <c r="VA54" s="52"/>
      <c r="VB54" s="52"/>
      <c r="VC54" s="52"/>
      <c r="VD54" s="52"/>
      <c r="VE54" s="52"/>
      <c r="VF54" s="52"/>
      <c r="VG54" s="52"/>
      <c r="VH54" s="52"/>
      <c r="VI54" s="52"/>
      <c r="VJ54" s="52"/>
      <c r="VK54" s="52"/>
      <c r="VL54" s="52"/>
      <c r="VM54" s="52"/>
      <c r="VN54" s="52"/>
      <c r="VO54" s="52"/>
      <c r="VP54" s="52"/>
      <c r="VQ54" s="52"/>
      <c r="VR54" s="52"/>
      <c r="VS54" s="52"/>
      <c r="VT54" s="52"/>
      <c r="VU54" s="52"/>
      <c r="VV54" s="52"/>
      <c r="VW54" s="52"/>
      <c r="VX54" s="52"/>
      <c r="VY54" s="52"/>
      <c r="VZ54" s="52"/>
      <c r="WA54" s="52"/>
      <c r="WB54" s="52"/>
      <c r="WC54" s="52"/>
      <c r="WD54" s="52"/>
      <c r="WE54" s="52"/>
      <c r="WF54" s="52"/>
      <c r="WG54" s="52"/>
      <c r="WH54" s="52"/>
      <c r="WI54" s="52"/>
      <c r="WJ54" s="52"/>
      <c r="WK54" s="52"/>
      <c r="WL54" s="52"/>
      <c r="WM54" s="52"/>
      <c r="WN54" s="52"/>
      <c r="WO54" s="52"/>
      <c r="WP54" s="52"/>
      <c r="WQ54" s="52"/>
      <c r="WR54" s="52"/>
      <c r="WS54" s="52"/>
      <c r="WT54" s="52"/>
      <c r="WU54" s="52"/>
      <c r="WV54" s="52"/>
      <c r="WW54" s="52"/>
      <c r="WX54" s="52"/>
      <c r="WY54" s="52"/>
      <c r="WZ54" s="52"/>
      <c r="XA54" s="52"/>
      <c r="XB54" s="52"/>
      <c r="XC54" s="52"/>
      <c r="XD54" s="52"/>
      <c r="XE54" s="52"/>
      <c r="XF54" s="52"/>
      <c r="XG54" s="52"/>
      <c r="XH54" s="52"/>
      <c r="XI54" s="52"/>
      <c r="XJ54" s="52"/>
      <c r="XK54" s="52"/>
      <c r="XL54" s="52"/>
      <c r="XM54" s="52"/>
      <c r="XN54" s="52"/>
      <c r="XO54" s="52"/>
      <c r="XP54" s="52"/>
      <c r="XQ54" s="52"/>
      <c r="XR54" s="52"/>
      <c r="XS54" s="52"/>
      <c r="XT54" s="52"/>
      <c r="XU54" s="52"/>
      <c r="XV54" s="52"/>
      <c r="XW54" s="52"/>
      <c r="XX54" s="52"/>
      <c r="XY54" s="52"/>
      <c r="XZ54" s="52"/>
      <c r="YA54" s="52"/>
      <c r="YB54" s="52"/>
      <c r="YC54" s="52"/>
      <c r="YD54" s="52"/>
      <c r="YE54" s="52"/>
      <c r="YF54" s="52"/>
      <c r="YG54" s="52"/>
      <c r="YH54" s="52"/>
      <c r="YI54" s="52"/>
      <c r="YJ54" s="52"/>
      <c r="YK54" s="52"/>
      <c r="YL54" s="52"/>
      <c r="YM54" s="52"/>
      <c r="YN54" s="52"/>
      <c r="YO54" s="52"/>
      <c r="YP54" s="52"/>
      <c r="YQ54" s="52"/>
      <c r="YR54" s="52"/>
      <c r="YS54" s="52"/>
      <c r="YT54" s="52"/>
      <c r="YU54" s="52"/>
      <c r="YV54" s="52"/>
      <c r="YW54" s="52"/>
      <c r="YX54" s="52"/>
      <c r="YY54" s="52"/>
      <c r="YZ54" s="52"/>
      <c r="ZA54" s="52"/>
      <c r="ZB54" s="52"/>
      <c r="ZC54" s="52"/>
      <c r="ZD54" s="52"/>
      <c r="ZE54" s="52"/>
      <c r="ZF54" s="52"/>
      <c r="ZG54" s="52"/>
      <c r="ZH54" s="52"/>
      <c r="ZI54" s="52"/>
      <c r="ZJ54" s="52"/>
      <c r="ZK54" s="52"/>
      <c r="ZL54" s="52"/>
      <c r="ZM54" s="52"/>
      <c r="ZN54" s="52"/>
      <c r="ZO54" s="52"/>
      <c r="ZP54" s="52"/>
      <c r="ZQ54" s="52"/>
      <c r="ZR54" s="52"/>
      <c r="ZS54" s="52"/>
      <c r="ZT54" s="52"/>
      <c r="ZU54" s="52"/>
      <c r="ZV54" s="52"/>
      <c r="ZW54" s="52"/>
      <c r="ZX54" s="52"/>
      <c r="ZY54" s="52"/>
      <c r="ZZ54" s="52"/>
      <c r="AAA54" s="52"/>
      <c r="AAB54" s="52"/>
      <c r="AAC54" s="52"/>
      <c r="AAD54" s="52"/>
      <c r="AAE54" s="52"/>
      <c r="AAF54" s="52"/>
      <c r="AAG54" s="52"/>
      <c r="AAH54" s="52"/>
      <c r="AAI54" s="52"/>
      <c r="AAJ54" s="52"/>
      <c r="AAK54" s="52"/>
      <c r="AAL54" s="52"/>
      <c r="AAM54" s="52"/>
      <c r="AAN54" s="52"/>
      <c r="AAO54" s="52"/>
      <c r="AAP54" s="52"/>
      <c r="AAQ54" s="52"/>
      <c r="AAR54" s="52"/>
      <c r="AAS54" s="52"/>
      <c r="AAT54" s="52"/>
      <c r="AAU54" s="52"/>
      <c r="AAV54" s="52"/>
      <c r="AAW54" s="52"/>
      <c r="AAX54" s="52"/>
      <c r="AAY54" s="52"/>
      <c r="AAZ54" s="52"/>
      <c r="ABA54" s="52"/>
      <c r="ABB54" s="52"/>
      <c r="ABC54" s="52"/>
      <c r="ABD54" s="52"/>
      <c r="ABE54" s="52"/>
      <c r="ABF54" s="52"/>
      <c r="ABG54" s="52"/>
      <c r="ABH54" s="52"/>
      <c r="ABI54" s="52"/>
      <c r="ABJ54" s="52"/>
      <c r="ABK54" s="52"/>
      <c r="ABL54" s="52"/>
      <c r="ABM54" s="52"/>
      <c r="ABN54" s="52"/>
      <c r="ABO54" s="52"/>
      <c r="ABP54" s="52"/>
      <c r="ABQ54" s="52"/>
      <c r="ABR54" s="52"/>
      <c r="ABS54" s="52"/>
      <c r="ABT54" s="52"/>
      <c r="ABU54" s="52"/>
      <c r="ABV54" s="52"/>
      <c r="ABW54" s="52"/>
      <c r="ABX54" s="52"/>
      <c r="ABY54" s="52"/>
      <c r="ABZ54" s="52"/>
      <c r="ACA54" s="52"/>
      <c r="ACB54" s="52"/>
      <c r="ACC54" s="52"/>
      <c r="ACD54" s="52"/>
      <c r="ACE54" s="52"/>
      <c r="ACF54" s="52"/>
      <c r="ACG54" s="52"/>
      <c r="ACH54" s="52"/>
      <c r="ACI54" s="52"/>
      <c r="ACJ54" s="52"/>
      <c r="ACK54" s="52"/>
      <c r="ACL54" s="52"/>
      <c r="ACM54" s="52"/>
      <c r="ACN54" s="52"/>
      <c r="ACO54" s="52"/>
      <c r="ACP54" s="52"/>
      <c r="ACQ54" s="52"/>
      <c r="ACR54" s="52"/>
      <c r="ACS54" s="52"/>
      <c r="ACT54" s="52"/>
      <c r="ACU54" s="52"/>
      <c r="ACV54" s="52"/>
      <c r="ACW54" s="52"/>
      <c r="ACX54" s="52"/>
      <c r="ACY54" s="52"/>
      <c r="ACZ54" s="52"/>
      <c r="ADA54" s="52"/>
      <c r="ADB54" s="52"/>
      <c r="ADC54" s="52"/>
      <c r="ADD54" s="52"/>
      <c r="ADE54" s="52"/>
      <c r="ADF54" s="52"/>
      <c r="ADG54" s="52"/>
      <c r="ADH54" s="52"/>
      <c r="ADI54" s="52"/>
      <c r="ADJ54" s="52"/>
      <c r="ADK54" s="52"/>
      <c r="ADL54" s="52"/>
      <c r="ADM54" s="52"/>
      <c r="ADN54" s="52"/>
      <c r="ADO54" s="52"/>
      <c r="ADP54" s="52"/>
      <c r="ADQ54" s="52"/>
      <c r="ADR54" s="52"/>
      <c r="ADS54" s="52"/>
      <c r="ADT54" s="52"/>
      <c r="ADU54" s="52"/>
      <c r="ADV54" s="52"/>
      <c r="ADW54" s="52"/>
      <c r="ADX54" s="52"/>
      <c r="ADY54" s="52"/>
      <c r="ADZ54" s="52"/>
      <c r="AEA54" s="52"/>
      <c r="AEB54" s="52"/>
      <c r="AEC54" s="52"/>
      <c r="AED54" s="52"/>
      <c r="AEE54" s="52"/>
      <c r="AEF54" s="52"/>
      <c r="AEG54" s="52"/>
      <c r="AEH54" s="52"/>
      <c r="AEI54" s="52"/>
      <c r="AEJ54" s="52"/>
      <c r="AEK54" s="52"/>
      <c r="AEL54" s="52"/>
      <c r="AEM54" s="52"/>
      <c r="AEN54" s="52"/>
      <c r="AEO54" s="52"/>
      <c r="AEP54" s="52"/>
      <c r="AEQ54" s="52"/>
      <c r="AER54" s="52"/>
      <c r="AES54" s="52"/>
      <c r="AET54" s="52"/>
      <c r="AEU54" s="52"/>
      <c r="AEV54" s="52"/>
      <c r="AEW54" s="52"/>
      <c r="AEX54" s="52"/>
      <c r="AEY54" s="52"/>
      <c r="AEZ54" s="52"/>
      <c r="AFA54" s="52"/>
      <c r="AFB54" s="52"/>
      <c r="AFC54" s="52"/>
      <c r="AFD54" s="52"/>
      <c r="AFE54" s="52"/>
      <c r="AFF54" s="52"/>
      <c r="AFG54" s="52"/>
      <c r="AFH54" s="52"/>
      <c r="AFI54" s="52"/>
      <c r="AFJ54" s="52"/>
      <c r="AFK54" s="52"/>
      <c r="AFL54" s="52"/>
      <c r="AFM54" s="52"/>
      <c r="AFN54" s="52"/>
      <c r="AFO54" s="52"/>
      <c r="AFP54" s="52"/>
      <c r="AFQ54" s="52"/>
      <c r="AFR54" s="52"/>
      <c r="AFS54" s="52"/>
      <c r="AFT54" s="52"/>
      <c r="AFU54" s="52"/>
      <c r="AFV54" s="52"/>
      <c r="AFW54" s="52"/>
      <c r="AFX54" s="52"/>
      <c r="AFY54" s="52"/>
      <c r="AFZ54" s="52"/>
      <c r="AGA54" s="52"/>
      <c r="AGB54" s="52"/>
      <c r="AGC54" s="52"/>
      <c r="AGD54" s="52"/>
      <c r="AGE54" s="52"/>
      <c r="AGF54" s="52"/>
      <c r="AGG54" s="52"/>
      <c r="AGH54" s="52"/>
      <c r="AGI54" s="52"/>
      <c r="AGJ54" s="52"/>
      <c r="AGK54" s="52"/>
      <c r="AGL54" s="52"/>
      <c r="AGM54" s="52"/>
      <c r="AGN54" s="52"/>
      <c r="AGO54" s="52"/>
      <c r="AGP54" s="52"/>
      <c r="AGQ54" s="52"/>
      <c r="AGR54" s="52"/>
      <c r="AGS54" s="52"/>
      <c r="AGT54" s="52"/>
      <c r="AGU54" s="52"/>
      <c r="AGV54" s="52"/>
      <c r="AGW54" s="52"/>
      <c r="AGX54" s="52"/>
      <c r="AGY54" s="52"/>
      <c r="AGZ54" s="52"/>
      <c r="AHA54" s="52"/>
      <c r="AHB54" s="52"/>
      <c r="AHC54" s="52"/>
      <c r="AHD54" s="52"/>
      <c r="AHE54" s="52"/>
      <c r="AHF54" s="52"/>
      <c r="AHG54" s="52"/>
      <c r="AHH54" s="52"/>
      <c r="AHI54" s="52"/>
      <c r="AHJ54" s="52"/>
      <c r="AHK54" s="52"/>
      <c r="AHL54" s="52"/>
      <c r="AHM54" s="52"/>
      <c r="AHN54" s="52"/>
      <c r="AHO54" s="52"/>
      <c r="AHP54" s="52"/>
      <c r="AHQ54" s="52"/>
      <c r="AHR54" s="52"/>
      <c r="AHS54" s="52"/>
      <c r="AHT54" s="52"/>
      <c r="AHU54" s="52"/>
      <c r="AHV54" s="52"/>
      <c r="AHW54" s="52"/>
      <c r="AHX54" s="52"/>
      <c r="AHY54" s="52"/>
      <c r="AHZ54" s="52"/>
      <c r="AIA54" s="52"/>
      <c r="AIB54" s="52"/>
      <c r="AIC54" s="52"/>
      <c r="AID54" s="52"/>
      <c r="AIE54" s="52"/>
      <c r="AIF54" s="52"/>
      <c r="AIG54" s="52"/>
      <c r="AIH54" s="52"/>
      <c r="AII54" s="52"/>
      <c r="AIJ54" s="52"/>
      <c r="AIK54" s="52"/>
      <c r="AIL54" s="52"/>
      <c r="AIM54" s="52"/>
      <c r="AIN54" s="52"/>
      <c r="AIO54" s="52"/>
      <c r="AIP54" s="52"/>
      <c r="AIQ54" s="52"/>
      <c r="AIR54" s="52"/>
      <c r="AIS54" s="52"/>
      <c r="AIT54" s="52"/>
      <c r="AIU54" s="52"/>
      <c r="AIV54" s="52"/>
      <c r="AIW54" s="52"/>
      <c r="AIX54" s="52"/>
      <c r="AIY54" s="52"/>
      <c r="AIZ54" s="52"/>
      <c r="AJA54" s="52"/>
      <c r="AJB54" s="52"/>
      <c r="AJC54" s="52"/>
      <c r="AJD54" s="52"/>
      <c r="AJE54" s="52"/>
      <c r="AJF54" s="52"/>
      <c r="AJG54" s="52"/>
      <c r="AJH54" s="52"/>
      <c r="AJI54" s="52"/>
      <c r="AJJ54" s="52"/>
      <c r="AJK54" s="52"/>
      <c r="AJL54" s="52"/>
      <c r="AJM54" s="52"/>
      <c r="AJN54" s="52"/>
      <c r="AJO54" s="52"/>
      <c r="AJP54" s="52"/>
      <c r="AJQ54" s="52"/>
      <c r="AJR54" s="52"/>
      <c r="AJS54" s="52"/>
      <c r="AJT54" s="52"/>
      <c r="AJU54" s="52"/>
      <c r="AJV54" s="52"/>
      <c r="AJW54" s="52"/>
      <c r="AJX54" s="52"/>
      <c r="AJY54" s="52"/>
      <c r="AJZ54" s="52"/>
      <c r="AKA54" s="52"/>
      <c r="AKB54" s="52"/>
      <c r="AKC54" s="52"/>
      <c r="AKD54" s="52"/>
      <c r="AKE54" s="52"/>
      <c r="AKF54" s="52"/>
      <c r="AKG54" s="52"/>
      <c r="AKH54" s="52"/>
      <c r="AKI54" s="52"/>
      <c r="AKJ54" s="52"/>
      <c r="AKK54" s="52"/>
      <c r="AKL54" s="52"/>
      <c r="AKM54" s="52"/>
      <c r="AKN54" s="52"/>
      <c r="AKO54" s="52"/>
      <c r="AKP54" s="52"/>
      <c r="AKQ54" s="52"/>
      <c r="AKR54" s="52"/>
      <c r="AKS54" s="52"/>
      <c r="AKT54" s="52"/>
      <c r="AKU54" s="52"/>
      <c r="AKV54" s="52"/>
      <c r="AKW54" s="52"/>
      <c r="AKX54" s="52"/>
      <c r="AKY54" s="52"/>
      <c r="AKZ54" s="52"/>
      <c r="ALA54" s="52"/>
      <c r="ALB54" s="52"/>
      <c r="ALC54" s="52"/>
      <c r="ALD54" s="52"/>
      <c r="ALE54" s="52"/>
      <c r="ALF54" s="52"/>
      <c r="ALG54" s="52"/>
      <c r="ALH54" s="52"/>
      <c r="ALI54" s="52"/>
      <c r="ALJ54" s="52"/>
      <c r="ALK54" s="52"/>
      <c r="ALL54" s="52"/>
      <c r="ALM54" s="52"/>
      <c r="ALN54" s="52"/>
      <c r="ALO54" s="52"/>
      <c r="ALP54" s="52"/>
      <c r="ALQ54" s="52"/>
      <c r="ALR54" s="52"/>
      <c r="ALS54" s="52"/>
      <c r="ALT54" s="52"/>
      <c r="ALU54" s="52"/>
      <c r="ALV54" s="52"/>
      <c r="ALW54" s="52"/>
      <c r="ALX54" s="52"/>
      <c r="ALY54" s="52"/>
      <c r="ALZ54" s="52"/>
      <c r="AMA54" s="52"/>
      <c r="AMB54" s="52"/>
      <c r="AMC54" s="52"/>
      <c r="AMD54" s="52"/>
      <c r="AME54" s="52"/>
      <c r="AMF54" s="52"/>
      <c r="AMG54" s="52"/>
      <c r="AMH54" s="52"/>
      <c r="AMI54" s="52"/>
      <c r="AMJ54" s="52"/>
      <c r="AMK54" s="52"/>
      <c r="AML54" s="52"/>
      <c r="AMM54" s="52"/>
      <c r="AMN54" s="52"/>
      <c r="AMO54" s="52"/>
      <c r="AMP54" s="52"/>
      <c r="AMQ54" s="52"/>
      <c r="AMR54" s="52"/>
      <c r="AMS54" s="52"/>
      <c r="AMT54" s="52"/>
      <c r="AMU54" s="52"/>
      <c r="AMV54" s="52"/>
      <c r="AMW54" s="52"/>
      <c r="AMX54" s="52"/>
      <c r="AMY54" s="52"/>
      <c r="AMZ54" s="52"/>
      <c r="ANA54" s="52"/>
      <c r="ANB54" s="52"/>
      <c r="ANC54" s="52"/>
      <c r="AND54" s="52"/>
      <c r="ANE54" s="52"/>
      <c r="ANF54" s="52"/>
      <c r="ANG54" s="52"/>
      <c r="ANH54" s="52"/>
      <c r="ANI54" s="52"/>
      <c r="ANJ54" s="52"/>
      <c r="ANK54" s="52"/>
      <c r="ANL54" s="52"/>
      <c r="ANM54" s="52"/>
      <c r="ANN54" s="52"/>
      <c r="ANO54" s="52"/>
      <c r="ANP54" s="52"/>
      <c r="ANQ54" s="52"/>
      <c r="ANR54" s="52"/>
      <c r="ANS54" s="52"/>
      <c r="ANT54" s="52"/>
      <c r="ANU54" s="52"/>
      <c r="ANV54" s="52"/>
      <c r="ANW54" s="52"/>
      <c r="ANX54" s="52"/>
      <c r="ANY54" s="52"/>
      <c r="ANZ54" s="52"/>
      <c r="AOA54" s="52"/>
      <c r="AOB54" s="52"/>
      <c r="AOC54" s="52"/>
      <c r="AOD54" s="52"/>
      <c r="AOE54" s="52"/>
      <c r="AOF54" s="52"/>
      <c r="AOG54" s="52"/>
      <c r="AOH54" s="52"/>
      <c r="AOI54" s="52"/>
      <c r="AOJ54" s="52"/>
      <c r="AOK54" s="52"/>
      <c r="AOL54" s="52"/>
      <c r="AOM54" s="52"/>
      <c r="AON54" s="52"/>
      <c r="AOO54" s="52"/>
      <c r="AOP54" s="52"/>
      <c r="AOQ54" s="52"/>
      <c r="AOR54" s="52"/>
      <c r="AOS54" s="52"/>
      <c r="AOT54" s="52"/>
      <c r="AOU54" s="52"/>
      <c r="AOV54" s="52"/>
      <c r="AOW54" s="52"/>
      <c r="AOX54" s="52"/>
      <c r="AOY54" s="52"/>
      <c r="AOZ54" s="52"/>
      <c r="APA54" s="52"/>
      <c r="APB54" s="52"/>
      <c r="APC54" s="52"/>
      <c r="APD54" s="52"/>
    </row>
    <row r="55" spans="1:1096" s="55" customFormat="1" ht="18" customHeight="1">
      <c r="A55" s="109" t="s">
        <v>65</v>
      </c>
      <c r="B55" s="116" t="s">
        <v>71</v>
      </c>
      <c r="C55" s="155" t="s">
        <v>55</v>
      </c>
      <c r="D55" s="156" t="s">
        <v>56</v>
      </c>
      <c r="E55" s="157" t="s">
        <v>57</v>
      </c>
      <c r="F55" s="158" t="s">
        <v>58</v>
      </c>
      <c r="G55"/>
      <c r="H55"/>
      <c r="I55"/>
      <c r="J55"/>
      <c r="K55"/>
      <c r="L55"/>
      <c r="M55"/>
      <c r="N55"/>
      <c r="O55"/>
      <c r="P55"/>
      <c r="Q55"/>
      <c r="R55"/>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c r="EO55" s="78"/>
      <c r="EP55" s="78"/>
      <c r="EQ55" s="78"/>
      <c r="ER55" s="78"/>
      <c r="ES55" s="78"/>
      <c r="ET55" s="78"/>
      <c r="EU55" s="78"/>
      <c r="EV55" s="78"/>
      <c r="EW55" s="78"/>
      <c r="EX55" s="78"/>
      <c r="EY55" s="78"/>
      <c r="EZ55" s="78"/>
      <c r="FA55" s="78"/>
      <c r="FB55" s="78"/>
      <c r="FC55" s="78"/>
      <c r="FD55" s="78"/>
      <c r="FE55" s="78"/>
      <c r="FF55" s="78"/>
      <c r="FG55" s="78"/>
      <c r="FH55" s="78"/>
      <c r="FI55" s="78"/>
      <c r="FJ55" s="78"/>
      <c r="FK55" s="78"/>
      <c r="FL55" s="78"/>
      <c r="FM55" s="78"/>
      <c r="FN55" s="78"/>
      <c r="FO55" s="78"/>
      <c r="FP55" s="78"/>
      <c r="FQ55" s="78"/>
      <c r="FR55" s="78"/>
      <c r="FS55" s="78"/>
      <c r="FT55" s="78"/>
      <c r="FU55" s="78"/>
      <c r="FV55" s="78"/>
      <c r="FW55" s="78"/>
      <c r="FX55" s="78"/>
      <c r="FY55" s="78"/>
      <c r="FZ55" s="78"/>
      <c r="GA55" s="78"/>
      <c r="GB55" s="78"/>
      <c r="GC55" s="78"/>
      <c r="GD55" s="78"/>
      <c r="GE55" s="78"/>
      <c r="GF55" s="78"/>
      <c r="GG55" s="78"/>
      <c r="GH55" s="78"/>
      <c r="GI55" s="78"/>
      <c r="GJ55" s="78"/>
      <c r="GK55" s="78"/>
      <c r="GL55" s="78"/>
      <c r="GM55" s="78"/>
      <c r="GN55" s="78"/>
      <c r="GO55" s="78"/>
    </row>
    <row r="56" spans="1:1096" s="55" customFormat="1" ht="85.5" customHeight="1">
      <c r="A56" s="40">
        <v>1</v>
      </c>
      <c r="B56" s="148" t="s">
        <v>146</v>
      </c>
      <c r="C56" s="257" t="s">
        <v>16</v>
      </c>
      <c r="D56" s="19">
        <v>3350</v>
      </c>
      <c r="E56" s="256"/>
      <c r="F56" s="21"/>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row>
    <row r="57" spans="1:1096" s="55" customFormat="1" ht="99">
      <c r="A57" s="108">
        <v>2</v>
      </c>
      <c r="B57" s="113" t="s">
        <v>88</v>
      </c>
      <c r="C57" s="150" t="s">
        <v>16</v>
      </c>
      <c r="D57" s="80">
        <v>100</v>
      </c>
      <c r="E57" s="36"/>
      <c r="F57" s="135"/>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row>
    <row r="58" spans="1:1096" s="55" customFormat="1" ht="37.5" customHeight="1">
      <c r="A58" s="37">
        <v>3</v>
      </c>
      <c r="B58" s="147" t="s">
        <v>215</v>
      </c>
      <c r="C58" s="35" t="s">
        <v>10</v>
      </c>
      <c r="D58" s="12">
        <v>22</v>
      </c>
      <c r="E58" s="13"/>
      <c r="F58" s="13"/>
      <c r="G58"/>
      <c r="H58"/>
      <c r="I58"/>
      <c r="J58"/>
      <c r="K58"/>
      <c r="L58"/>
      <c r="M58"/>
      <c r="N58"/>
      <c r="O58"/>
      <c r="P58"/>
      <c r="Q58"/>
      <c r="R5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c r="FH58" s="78"/>
      <c r="FI58" s="78"/>
      <c r="FJ58" s="78"/>
      <c r="FK58" s="78"/>
      <c r="FL58" s="78"/>
      <c r="FM58" s="78"/>
      <c r="FN58" s="78"/>
      <c r="FO58" s="78"/>
      <c r="FP58" s="78"/>
      <c r="FQ58" s="78"/>
      <c r="FR58" s="78"/>
      <c r="FS58" s="78"/>
      <c r="FT58" s="78"/>
      <c r="FU58" s="78"/>
      <c r="FV58" s="78"/>
      <c r="FW58" s="78"/>
      <c r="FX58" s="78"/>
      <c r="FY58" s="78"/>
      <c r="FZ58" s="78"/>
      <c r="GA58" s="78"/>
      <c r="GB58" s="78"/>
      <c r="GC58" s="78"/>
      <c r="GD58" s="78"/>
      <c r="GE58" s="78"/>
      <c r="GF58" s="78"/>
      <c r="GG58" s="78"/>
      <c r="GH58" s="78"/>
      <c r="GI58" s="78"/>
      <c r="GJ58" s="78"/>
      <c r="GK58" s="78"/>
      <c r="GL58" s="78"/>
      <c r="GM58" s="78"/>
      <c r="GN58" s="78"/>
      <c r="GO58" s="78"/>
    </row>
    <row r="59" spans="1:1096" s="78" customFormat="1" ht="64.5" customHeight="1" thickBot="1">
      <c r="A59" s="37">
        <v>4</v>
      </c>
      <c r="B59" s="132" t="s">
        <v>195</v>
      </c>
      <c r="C59" s="35" t="s">
        <v>10</v>
      </c>
      <c r="D59" s="80">
        <v>12</v>
      </c>
      <c r="E59" s="36"/>
      <c r="F59" s="21"/>
      <c r="G59"/>
      <c r="H59"/>
      <c r="I59"/>
      <c r="J59"/>
      <c r="K59"/>
      <c r="L59"/>
      <c r="M59"/>
      <c r="N59"/>
      <c r="O59"/>
      <c r="P59"/>
      <c r="Q59"/>
      <c r="R59"/>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c r="FE59" s="85"/>
      <c r="FF59" s="85"/>
      <c r="FG59" s="85"/>
      <c r="FH59" s="85"/>
      <c r="FI59" s="85"/>
      <c r="FJ59" s="85"/>
      <c r="FK59" s="85"/>
      <c r="FL59" s="85"/>
      <c r="FM59" s="85"/>
      <c r="FN59" s="85"/>
      <c r="FO59" s="85"/>
      <c r="FP59" s="85"/>
      <c r="FQ59" s="85"/>
      <c r="FR59" s="85"/>
      <c r="FS59" s="85"/>
      <c r="FT59" s="85"/>
      <c r="FU59" s="85"/>
      <c r="FV59" s="85"/>
      <c r="FW59" s="85"/>
      <c r="FX59" s="85"/>
      <c r="FY59" s="85"/>
      <c r="FZ59" s="85"/>
      <c r="GA59" s="85"/>
      <c r="GB59" s="85"/>
      <c r="GC59" s="85"/>
      <c r="GD59" s="85"/>
      <c r="GE59" s="85"/>
      <c r="GF59" s="85"/>
      <c r="GG59" s="85"/>
      <c r="GH59" s="85"/>
      <c r="GI59" s="85"/>
      <c r="GJ59" s="85"/>
      <c r="GK59" s="85"/>
      <c r="GL59" s="85"/>
      <c r="GM59" s="85"/>
      <c r="GN59" s="85"/>
      <c r="GO59" s="85"/>
    </row>
    <row r="60" spans="1:1096" s="55" customFormat="1" ht="16.5" customHeight="1" thickBot="1">
      <c r="A60" s="286" t="s">
        <v>65</v>
      </c>
      <c r="B60" s="479" t="s">
        <v>71</v>
      </c>
      <c r="C60" s="480"/>
      <c r="D60" s="481"/>
      <c r="E60" s="287" t="s">
        <v>176</v>
      </c>
      <c r="F60" s="14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row>
    <row r="61" spans="1:1096" s="56" customFormat="1" ht="17.25" customHeight="1">
      <c r="A61" s="74" t="s">
        <v>66</v>
      </c>
      <c r="B61" s="76" t="s">
        <v>78</v>
      </c>
      <c r="C61" s="60" t="s">
        <v>55</v>
      </c>
      <c r="D61" s="95" t="s">
        <v>56</v>
      </c>
      <c r="E61" s="92" t="s">
        <v>57</v>
      </c>
      <c r="F61" s="133" t="s">
        <v>58</v>
      </c>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row>
    <row r="62" spans="1:1096" s="56" customFormat="1" ht="102.75" customHeight="1" thickBot="1">
      <c r="A62" s="119">
        <v>1</v>
      </c>
      <c r="B62" s="120" t="s">
        <v>41</v>
      </c>
      <c r="C62" s="107" t="s">
        <v>37</v>
      </c>
      <c r="D62" s="121">
        <v>170</v>
      </c>
      <c r="E62" s="121"/>
      <c r="F62" s="141"/>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row>
    <row r="63" spans="1:1096" s="78" customFormat="1" ht="15.75" customHeight="1" thickBot="1">
      <c r="A63" s="270" t="s">
        <v>120</v>
      </c>
      <c r="B63" s="472" t="s">
        <v>78</v>
      </c>
      <c r="C63" s="472"/>
      <c r="D63" s="472"/>
      <c r="E63" s="260" t="s">
        <v>8</v>
      </c>
      <c r="F63" s="143"/>
      <c r="G63"/>
    </row>
    <row r="64" spans="1:1096" customFormat="1" ht="17.25" customHeight="1">
      <c r="A64" s="77" t="s">
        <v>67</v>
      </c>
      <c r="B64" s="285" t="s">
        <v>72</v>
      </c>
      <c r="C64" s="60" t="s">
        <v>55</v>
      </c>
      <c r="D64" s="95" t="s">
        <v>56</v>
      </c>
      <c r="E64" s="92" t="s">
        <v>57</v>
      </c>
      <c r="F64" s="131" t="s">
        <v>58</v>
      </c>
    </row>
    <row r="65" spans="1:197" customFormat="1" ht="70.5" customHeight="1">
      <c r="A65" s="37">
        <v>1</v>
      </c>
      <c r="B65" s="117" t="s">
        <v>147</v>
      </c>
      <c r="C65" s="4" t="s">
        <v>12</v>
      </c>
      <c r="D65" s="4">
        <v>1</v>
      </c>
      <c r="E65" s="20"/>
      <c r="F65" s="21"/>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59"/>
      <c r="EB65" s="59"/>
      <c r="EC65" s="59"/>
      <c r="ED65" s="59"/>
      <c r="EE65" s="59"/>
      <c r="EF65" s="59"/>
      <c r="EG65" s="59"/>
      <c r="EH65" s="59"/>
      <c r="EI65" s="59"/>
      <c r="EJ65" s="59"/>
      <c r="EK65" s="59"/>
      <c r="EL65" s="59"/>
      <c r="EM65" s="59"/>
      <c r="EN65" s="59"/>
      <c r="EO65" s="59"/>
      <c r="EP65" s="59"/>
      <c r="EQ65" s="59"/>
      <c r="ER65" s="59"/>
      <c r="ES65" s="59"/>
      <c r="ET65" s="59"/>
      <c r="EU65" s="59"/>
      <c r="EV65" s="59"/>
      <c r="EW65" s="59"/>
      <c r="EX65" s="59"/>
      <c r="EY65" s="59"/>
      <c r="EZ65" s="59"/>
      <c r="FA65" s="59"/>
      <c r="FB65" s="59"/>
      <c r="FC65" s="59"/>
      <c r="FD65" s="59"/>
      <c r="FE65" s="59"/>
      <c r="FF65" s="59"/>
      <c r="FG65" s="59"/>
      <c r="FH65" s="59"/>
      <c r="FI65" s="59"/>
      <c r="FJ65" s="59"/>
      <c r="FK65" s="59"/>
      <c r="FL65" s="59"/>
      <c r="FM65" s="59"/>
      <c r="FN65" s="59"/>
      <c r="FO65" s="59"/>
      <c r="FP65" s="59"/>
      <c r="FQ65" s="59"/>
      <c r="FR65" s="59"/>
      <c r="FS65" s="59"/>
      <c r="FT65" s="59"/>
      <c r="FU65" s="59"/>
      <c r="FV65" s="59"/>
      <c r="FW65" s="59"/>
      <c r="FX65" s="59"/>
      <c r="FY65" s="59"/>
      <c r="FZ65" s="59"/>
      <c r="GA65" s="59"/>
      <c r="GB65" s="59"/>
      <c r="GC65" s="59"/>
    </row>
    <row r="66" spans="1:197" s="85" customFormat="1" ht="33.75" customHeight="1" thickBot="1">
      <c r="A66" s="40">
        <v>2</v>
      </c>
      <c r="B66" s="148" t="s">
        <v>38</v>
      </c>
      <c r="C66" s="4" t="s">
        <v>12</v>
      </c>
      <c r="D66" s="19">
        <v>8</v>
      </c>
      <c r="E66" s="258"/>
      <c r="F66" s="135"/>
      <c r="G66"/>
      <c r="H66"/>
      <c r="I66"/>
      <c r="J66"/>
      <c r="K66"/>
      <c r="L66"/>
      <c r="M66"/>
      <c r="N66"/>
      <c r="O66"/>
      <c r="P66"/>
      <c r="Q66"/>
      <c r="R66"/>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c r="EO66" s="55"/>
      <c r="EP66" s="55"/>
      <c r="EQ66" s="55"/>
      <c r="ER66" s="55"/>
      <c r="ES66" s="55"/>
      <c r="ET66" s="55"/>
      <c r="EU66" s="55"/>
      <c r="EV66" s="55"/>
      <c r="EW66" s="55"/>
      <c r="EX66" s="55"/>
      <c r="EY66" s="55"/>
      <c r="EZ66" s="55"/>
      <c r="FA66" s="55"/>
      <c r="FB66" s="55"/>
      <c r="FC66" s="55"/>
      <c r="FD66" s="55"/>
      <c r="FE66" s="55"/>
      <c r="FF66" s="55"/>
      <c r="FG66" s="55"/>
      <c r="FH66" s="55"/>
      <c r="FI66" s="55"/>
      <c r="FJ66" s="55"/>
      <c r="FK66" s="55"/>
      <c r="FL66" s="55"/>
      <c r="FM66" s="55"/>
      <c r="FN66" s="55"/>
      <c r="FO66" s="55"/>
      <c r="FP66" s="55"/>
      <c r="FQ66" s="55"/>
      <c r="FR66" s="55"/>
      <c r="FS66" s="55"/>
      <c r="FT66" s="55"/>
      <c r="FU66" s="55"/>
      <c r="FV66" s="55"/>
      <c r="FW66" s="55"/>
      <c r="FX66" s="55"/>
      <c r="FY66" s="55"/>
      <c r="FZ66" s="55"/>
      <c r="GA66" s="55"/>
      <c r="GB66" s="55"/>
      <c r="GC66" s="55"/>
      <c r="GD66" s="55"/>
      <c r="GE66" s="55"/>
      <c r="GF66" s="55"/>
      <c r="GG66" s="55"/>
      <c r="GH66" s="55"/>
      <c r="GI66" s="55"/>
      <c r="GJ66" s="55"/>
      <c r="GK66" s="55"/>
      <c r="GL66" s="55"/>
      <c r="GM66" s="55"/>
      <c r="GN66" s="55"/>
      <c r="GO66" s="55"/>
    </row>
    <row r="67" spans="1:197" customFormat="1" ht="17.25" customHeight="1" thickBot="1">
      <c r="A67" s="270" t="s">
        <v>121</v>
      </c>
      <c r="B67" s="472" t="s">
        <v>72</v>
      </c>
      <c r="C67" s="472"/>
      <c r="D67" s="472"/>
      <c r="E67" s="260" t="s">
        <v>8</v>
      </c>
      <c r="F67" s="143"/>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c r="FV67" s="55"/>
      <c r="FW67" s="55"/>
      <c r="FX67" s="55"/>
      <c r="FY67" s="55"/>
      <c r="FZ67" s="55"/>
      <c r="GA67" s="55"/>
      <c r="GB67" s="55"/>
      <c r="GC67" s="55"/>
      <c r="GD67" s="55"/>
      <c r="GE67" s="55"/>
      <c r="GF67" s="55"/>
      <c r="GG67" s="55"/>
      <c r="GH67" s="55"/>
      <c r="GI67" s="55"/>
      <c r="GJ67" s="55"/>
      <c r="GK67" s="55"/>
      <c r="GL67" s="55"/>
      <c r="GM67" s="55"/>
      <c r="GN67" s="55"/>
      <c r="GO67" s="55"/>
    </row>
    <row r="68" spans="1:197" s="293" customFormat="1" ht="19.5" customHeight="1">
      <c r="A68" s="288" t="s">
        <v>69</v>
      </c>
      <c r="B68" s="285" t="s">
        <v>73</v>
      </c>
      <c r="C68" s="289" t="s">
        <v>55</v>
      </c>
      <c r="D68" s="290" t="s">
        <v>56</v>
      </c>
      <c r="E68" s="291" t="s">
        <v>57</v>
      </c>
      <c r="F68" s="292" t="s">
        <v>58</v>
      </c>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46"/>
      <c r="DA68" s="146"/>
      <c r="DB68" s="146"/>
      <c r="DC68" s="146"/>
      <c r="DD68" s="146"/>
      <c r="DE68" s="146"/>
      <c r="DF68" s="146"/>
      <c r="DG68" s="146"/>
      <c r="DH68" s="146"/>
      <c r="DI68" s="146"/>
      <c r="DJ68" s="146"/>
      <c r="DK68" s="146"/>
      <c r="DL68" s="146"/>
      <c r="DM68" s="146"/>
      <c r="DN68" s="146"/>
      <c r="DO68" s="146"/>
      <c r="DP68" s="146"/>
      <c r="DQ68" s="146"/>
      <c r="DR68" s="146"/>
      <c r="DS68" s="146"/>
      <c r="DT68" s="146"/>
      <c r="DU68" s="146"/>
      <c r="DV68" s="146"/>
      <c r="DW68" s="146"/>
      <c r="DX68" s="146"/>
      <c r="DY68" s="146"/>
      <c r="DZ68" s="146"/>
      <c r="EA68" s="146"/>
      <c r="EB68" s="146"/>
      <c r="EC68" s="146"/>
      <c r="ED68" s="146"/>
      <c r="EE68" s="146"/>
      <c r="EF68" s="146"/>
      <c r="EG68" s="146"/>
      <c r="EH68" s="146"/>
      <c r="EI68" s="146"/>
      <c r="EJ68" s="146"/>
      <c r="EK68" s="146"/>
      <c r="EL68" s="146"/>
      <c r="EM68" s="146"/>
      <c r="EN68" s="146"/>
      <c r="EO68" s="146"/>
      <c r="EP68" s="146"/>
      <c r="EQ68" s="146"/>
      <c r="ER68" s="146"/>
      <c r="ES68" s="146"/>
      <c r="ET68" s="146"/>
      <c r="EU68" s="146"/>
      <c r="EV68" s="146"/>
      <c r="EW68" s="146"/>
      <c r="EX68" s="146"/>
      <c r="EY68" s="146"/>
      <c r="EZ68" s="146"/>
      <c r="FA68" s="146"/>
      <c r="FB68" s="146"/>
      <c r="FC68" s="146"/>
      <c r="FD68" s="146"/>
      <c r="FE68" s="146"/>
      <c r="FF68" s="146"/>
      <c r="FG68" s="146"/>
      <c r="FH68" s="146"/>
      <c r="FI68" s="146"/>
      <c r="FJ68" s="146"/>
      <c r="FK68" s="146"/>
      <c r="FL68" s="146"/>
      <c r="FM68" s="146"/>
      <c r="FN68" s="146"/>
      <c r="FO68" s="146"/>
      <c r="FP68" s="146"/>
      <c r="FQ68" s="146"/>
      <c r="FR68" s="146"/>
      <c r="FS68" s="146"/>
      <c r="FT68" s="146"/>
      <c r="FU68" s="146"/>
      <c r="FV68" s="146"/>
      <c r="FW68" s="146"/>
      <c r="FX68" s="146"/>
      <c r="FY68" s="146"/>
      <c r="FZ68" s="146"/>
      <c r="GA68" s="146"/>
      <c r="GB68" s="146"/>
      <c r="GC68" s="146"/>
      <c r="GD68" s="146"/>
      <c r="GE68" s="146"/>
      <c r="GF68" s="146"/>
      <c r="GG68" s="146"/>
      <c r="GH68" s="146"/>
      <c r="GI68" s="146"/>
      <c r="GJ68" s="146"/>
      <c r="GK68" s="146"/>
      <c r="GL68" s="146"/>
      <c r="GM68" s="146"/>
      <c r="GN68" s="146"/>
      <c r="GO68" s="146"/>
    </row>
    <row r="69" spans="1:197" customFormat="1" ht="130.5" customHeight="1" thickBot="1">
      <c r="A69" s="3">
        <v>1</v>
      </c>
      <c r="B69" s="84" t="s">
        <v>31</v>
      </c>
      <c r="C69" s="259" t="s">
        <v>16</v>
      </c>
      <c r="D69" s="19">
        <v>195</v>
      </c>
      <c r="E69" s="258"/>
      <c r="F69" s="13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row>
    <row r="70" spans="1:197" s="59" customFormat="1" ht="17.25" customHeight="1" thickBot="1">
      <c r="A70" s="77" t="s">
        <v>122</v>
      </c>
      <c r="B70" s="472" t="s">
        <v>73</v>
      </c>
      <c r="C70" s="472"/>
      <c r="D70" s="472"/>
      <c r="E70" s="260" t="s">
        <v>91</v>
      </c>
      <c r="F70" s="143"/>
      <c r="G70"/>
      <c r="H70"/>
      <c r="I70"/>
      <c r="J70"/>
      <c r="K70"/>
      <c r="L70"/>
      <c r="M70"/>
      <c r="N70"/>
      <c r="O70"/>
      <c r="P70"/>
      <c r="Q70"/>
      <c r="R70"/>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row>
    <row r="71" spans="1:197" s="299" customFormat="1" ht="17.25" customHeight="1">
      <c r="A71" s="244" t="s">
        <v>70</v>
      </c>
      <c r="B71" s="294" t="s">
        <v>20</v>
      </c>
      <c r="C71" s="295" t="s">
        <v>55</v>
      </c>
      <c r="D71" s="296" t="s">
        <v>56</v>
      </c>
      <c r="E71" s="297" t="s">
        <v>57</v>
      </c>
      <c r="F71" s="298" t="s">
        <v>58</v>
      </c>
      <c r="G71" s="146"/>
      <c r="H71" s="146"/>
      <c r="I71" s="146"/>
      <c r="J71" s="146"/>
      <c r="K71" s="146"/>
      <c r="L71" s="146"/>
      <c r="M71" s="146"/>
      <c r="N71" s="146"/>
      <c r="O71" s="146"/>
      <c r="P71" s="146"/>
      <c r="Q71" s="146"/>
      <c r="R71" s="146"/>
    </row>
    <row r="72" spans="1:197" s="55" customFormat="1" ht="66" customHeight="1">
      <c r="A72" s="40">
        <v>1</v>
      </c>
      <c r="B72" s="30" t="s">
        <v>196</v>
      </c>
      <c r="C72" s="396" t="s">
        <v>16</v>
      </c>
      <c r="D72" s="5">
        <v>10</v>
      </c>
      <c r="E72" s="6"/>
      <c r="F72" s="7"/>
      <c r="G72"/>
      <c r="H72"/>
      <c r="I72"/>
      <c r="J72"/>
      <c r="K72"/>
      <c r="L72"/>
      <c r="M72"/>
      <c r="N72"/>
      <c r="O72"/>
      <c r="P72"/>
      <c r="Q72"/>
      <c r="R72"/>
    </row>
    <row r="73" spans="1:197" customFormat="1" ht="49.5">
      <c r="A73" s="79">
        <v>2</v>
      </c>
      <c r="B73" s="30" t="s">
        <v>29</v>
      </c>
      <c r="C73" s="150" t="s">
        <v>10</v>
      </c>
      <c r="D73" s="19">
        <f>40+64+220+144</f>
        <v>468</v>
      </c>
      <c r="E73" s="20"/>
      <c r="F73" s="21"/>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c r="FG73" s="52"/>
      <c r="FH73" s="52"/>
      <c r="FI73" s="52"/>
      <c r="FJ73" s="52"/>
      <c r="FK73" s="52"/>
      <c r="FL73" s="52"/>
      <c r="FM73" s="52"/>
      <c r="FN73" s="52"/>
      <c r="FO73" s="52"/>
      <c r="FP73" s="52"/>
      <c r="FQ73" s="52"/>
      <c r="FR73" s="52"/>
      <c r="FS73" s="52"/>
      <c r="FT73" s="52"/>
      <c r="FU73" s="52"/>
      <c r="FV73" s="52"/>
      <c r="FW73" s="52"/>
      <c r="FX73" s="52"/>
      <c r="FY73" s="52"/>
      <c r="FZ73" s="52"/>
      <c r="GA73" s="52"/>
      <c r="GB73" s="52"/>
      <c r="GC73" s="52"/>
      <c r="GD73" s="52"/>
      <c r="GE73" s="52"/>
      <c r="GF73" s="52"/>
      <c r="GG73" s="52"/>
      <c r="GH73" s="52"/>
      <c r="GI73" s="52"/>
      <c r="GJ73" s="52"/>
      <c r="GK73" s="52"/>
      <c r="GL73" s="52"/>
      <c r="GM73" s="52"/>
      <c r="GN73" s="52"/>
      <c r="GO73" s="52"/>
    </row>
    <row r="74" spans="1:197" customFormat="1" ht="57" customHeight="1">
      <c r="A74" s="10">
        <v>3</v>
      </c>
      <c r="B74" s="11" t="s">
        <v>40</v>
      </c>
      <c r="C74" s="150" t="s">
        <v>16</v>
      </c>
      <c r="D74" s="19">
        <v>200</v>
      </c>
      <c r="E74" s="20"/>
      <c r="F74" s="21"/>
    </row>
    <row r="75" spans="1:197" s="55" customFormat="1" ht="66">
      <c r="A75" s="79">
        <v>4</v>
      </c>
      <c r="B75" s="30" t="s">
        <v>197</v>
      </c>
      <c r="C75" s="150" t="s">
        <v>16</v>
      </c>
      <c r="D75" s="19">
        <v>5400</v>
      </c>
      <c r="E75" s="20"/>
      <c r="F75" s="21"/>
      <c r="G75"/>
      <c r="H75"/>
      <c r="I75"/>
      <c r="J75"/>
      <c r="K75"/>
      <c r="L75"/>
      <c r="M75"/>
      <c r="N75"/>
      <c r="O75"/>
      <c r="P75"/>
      <c r="Q75"/>
      <c r="R75"/>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c r="EJ75" s="52"/>
      <c r="EK75" s="52"/>
      <c r="EL75" s="52"/>
      <c r="EM75" s="52"/>
      <c r="EN75" s="52"/>
      <c r="EO75" s="52"/>
      <c r="EP75" s="52"/>
      <c r="EQ75" s="52"/>
      <c r="ER75" s="52"/>
      <c r="ES75" s="52"/>
      <c r="ET75" s="52"/>
      <c r="EU75" s="52"/>
      <c r="EV75" s="52"/>
      <c r="EW75" s="52"/>
      <c r="EX75" s="52"/>
      <c r="EY75" s="52"/>
      <c r="EZ75" s="52"/>
      <c r="FA75" s="52"/>
      <c r="FB75" s="52"/>
      <c r="FC75" s="52"/>
      <c r="FD75" s="52"/>
      <c r="FE75" s="52"/>
      <c r="FF75" s="52"/>
      <c r="FG75" s="52"/>
      <c r="FH75" s="52"/>
      <c r="FI75" s="52"/>
      <c r="FJ75" s="52"/>
      <c r="FK75" s="52"/>
      <c r="FL75" s="52"/>
      <c r="FM75" s="52"/>
      <c r="FN75" s="52"/>
      <c r="FO75" s="52"/>
      <c r="FP75" s="52"/>
      <c r="FQ75" s="52"/>
      <c r="FR75" s="52"/>
      <c r="FS75" s="52"/>
      <c r="FT75" s="52"/>
      <c r="FU75" s="52"/>
      <c r="FV75" s="52"/>
      <c r="FW75" s="52"/>
      <c r="FX75" s="52"/>
      <c r="FY75" s="52"/>
      <c r="FZ75" s="52"/>
      <c r="GA75" s="52"/>
      <c r="GB75" s="52"/>
      <c r="GC75" s="52"/>
      <c r="GD75" s="52"/>
      <c r="GE75" s="52"/>
      <c r="GF75" s="52"/>
      <c r="GG75" s="52"/>
      <c r="GH75" s="52"/>
      <c r="GI75" s="52"/>
      <c r="GJ75" s="52"/>
      <c r="GK75" s="52"/>
      <c r="GL75" s="52"/>
      <c r="GM75" s="52"/>
      <c r="GN75" s="52"/>
      <c r="GO75" s="52"/>
    </row>
    <row r="76" spans="1:197" customFormat="1" ht="102.75" customHeight="1">
      <c r="A76" s="10">
        <v>5</v>
      </c>
      <c r="B76" s="153" t="s">
        <v>169</v>
      </c>
      <c r="C76" s="150" t="s">
        <v>16</v>
      </c>
      <c r="D76" s="19">
        <v>52</v>
      </c>
      <c r="E76" s="20"/>
      <c r="F76" s="21"/>
    </row>
    <row r="77" spans="1:197" s="55" customFormat="1" ht="64.5" customHeight="1">
      <c r="A77" s="37">
        <v>6</v>
      </c>
      <c r="B77" s="103" t="s">
        <v>35</v>
      </c>
      <c r="C77" s="4"/>
      <c r="D77" s="19"/>
      <c r="E77" s="20"/>
      <c r="F77" s="21"/>
      <c r="G77"/>
      <c r="H77"/>
      <c r="I77"/>
      <c r="J77"/>
      <c r="K77"/>
      <c r="L77"/>
      <c r="M77"/>
      <c r="N77"/>
      <c r="O77"/>
      <c r="P77"/>
      <c r="Q77"/>
      <c r="R77"/>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52"/>
      <c r="FX77" s="52"/>
      <c r="FY77" s="52"/>
      <c r="FZ77" s="52"/>
      <c r="GA77" s="52"/>
      <c r="GB77" s="52"/>
      <c r="GC77" s="52"/>
      <c r="GD77" s="52"/>
      <c r="GE77" s="52"/>
      <c r="GF77" s="52"/>
      <c r="GG77" s="52"/>
      <c r="GH77" s="52"/>
      <c r="GI77" s="52"/>
      <c r="GJ77" s="52"/>
      <c r="GK77" s="52"/>
      <c r="GL77" s="52"/>
      <c r="GM77" s="52"/>
      <c r="GN77" s="52"/>
      <c r="GO77" s="52"/>
    </row>
    <row r="78" spans="1:197" s="55" customFormat="1" ht="19.5" customHeight="1">
      <c r="A78" s="204" t="s">
        <v>148</v>
      </c>
      <c r="B78" s="205" t="s">
        <v>150</v>
      </c>
      <c r="C78" s="4" t="s">
        <v>12</v>
      </c>
      <c r="D78" s="19">
        <v>28</v>
      </c>
      <c r="E78" s="20"/>
      <c r="F78" s="21"/>
      <c r="G78"/>
      <c r="H78"/>
      <c r="I78"/>
      <c r="J78"/>
      <c r="K78"/>
      <c r="L78"/>
      <c r="M78"/>
      <c r="N78"/>
      <c r="O78"/>
      <c r="P78"/>
      <c r="Q78"/>
      <c r="R78"/>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52"/>
      <c r="FX78" s="52"/>
      <c r="FY78" s="52"/>
      <c r="FZ78" s="52"/>
      <c r="GA78" s="52"/>
      <c r="GB78" s="52"/>
      <c r="GC78" s="52"/>
      <c r="GD78" s="52"/>
      <c r="GE78" s="52"/>
      <c r="GF78" s="52"/>
      <c r="GG78" s="52"/>
      <c r="GH78" s="52"/>
      <c r="GI78" s="52"/>
      <c r="GJ78" s="52"/>
      <c r="GK78" s="52"/>
      <c r="GL78" s="52"/>
      <c r="GM78" s="52"/>
      <c r="GN78" s="52"/>
      <c r="GO78" s="52"/>
    </row>
    <row r="79" spans="1:197" s="55" customFormat="1" ht="19.5" customHeight="1">
      <c r="A79" s="204" t="s">
        <v>149</v>
      </c>
      <c r="B79" s="205" t="s">
        <v>151</v>
      </c>
      <c r="C79" s="4" t="s">
        <v>12</v>
      </c>
      <c r="D79" s="19">
        <v>7</v>
      </c>
      <c r="E79" s="20"/>
      <c r="F79" s="21"/>
      <c r="G79"/>
      <c r="H79"/>
      <c r="I79"/>
      <c r="J79"/>
      <c r="K79"/>
      <c r="L79"/>
      <c r="M79"/>
      <c r="N79"/>
      <c r="O79"/>
      <c r="P79"/>
      <c r="Q79"/>
      <c r="R79"/>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c r="EJ79" s="52"/>
      <c r="EK79" s="52"/>
      <c r="EL79" s="52"/>
      <c r="EM79" s="52"/>
      <c r="EN79" s="52"/>
      <c r="EO79" s="52"/>
      <c r="EP79" s="52"/>
      <c r="EQ79" s="52"/>
      <c r="ER79" s="52"/>
      <c r="ES79" s="52"/>
      <c r="ET79" s="52"/>
      <c r="EU79" s="52"/>
      <c r="EV79" s="52"/>
      <c r="EW79" s="52"/>
      <c r="EX79" s="52"/>
      <c r="EY79" s="52"/>
      <c r="EZ79" s="52"/>
      <c r="FA79" s="52"/>
      <c r="FB79" s="52"/>
      <c r="FC79" s="52"/>
      <c r="FD79" s="52"/>
      <c r="FE79" s="52"/>
      <c r="FF79" s="52"/>
      <c r="FG79" s="52"/>
      <c r="FH79" s="52"/>
      <c r="FI79" s="52"/>
      <c r="FJ79" s="52"/>
      <c r="FK79" s="52"/>
      <c r="FL79" s="52"/>
      <c r="FM79" s="52"/>
      <c r="FN79" s="52"/>
      <c r="FO79" s="52"/>
      <c r="FP79" s="52"/>
      <c r="FQ79" s="52"/>
      <c r="FR79" s="52"/>
      <c r="FS79" s="52"/>
      <c r="FT79" s="52"/>
      <c r="FU79" s="52"/>
      <c r="FV79" s="52"/>
      <c r="FW79" s="52"/>
      <c r="FX79" s="52"/>
      <c r="FY79" s="52"/>
      <c r="FZ79" s="52"/>
      <c r="GA79" s="52"/>
      <c r="GB79" s="52"/>
      <c r="GC79" s="52"/>
      <c r="GD79" s="52"/>
      <c r="GE79" s="52"/>
      <c r="GF79" s="52"/>
      <c r="GG79" s="52"/>
      <c r="GH79" s="52"/>
      <c r="GI79" s="52"/>
      <c r="GJ79" s="52"/>
      <c r="GK79" s="52"/>
      <c r="GL79" s="52"/>
      <c r="GM79" s="52"/>
      <c r="GN79" s="52"/>
      <c r="GO79" s="52"/>
    </row>
    <row r="80" spans="1:197" s="55" customFormat="1" ht="19.5" customHeight="1">
      <c r="A80" s="204" t="s">
        <v>152</v>
      </c>
      <c r="B80" s="205" t="s">
        <v>153</v>
      </c>
      <c r="C80" s="4" t="s">
        <v>12</v>
      </c>
      <c r="D80" s="19">
        <v>8</v>
      </c>
      <c r="E80" s="20"/>
      <c r="F80" s="21"/>
      <c r="G80"/>
      <c r="H80"/>
      <c r="I80"/>
      <c r="J80"/>
      <c r="K80"/>
      <c r="L80"/>
      <c r="M80"/>
      <c r="N80"/>
      <c r="O80"/>
      <c r="P80"/>
      <c r="Q80"/>
      <c r="R80"/>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c r="EJ80" s="52"/>
      <c r="EK80" s="52"/>
      <c r="EL80" s="52"/>
      <c r="EM80" s="52"/>
      <c r="EN80" s="52"/>
      <c r="EO80" s="52"/>
      <c r="EP80" s="52"/>
      <c r="EQ80" s="52"/>
      <c r="ER80" s="52"/>
      <c r="ES80" s="52"/>
      <c r="ET80" s="52"/>
      <c r="EU80" s="52"/>
      <c r="EV80" s="52"/>
      <c r="EW80" s="52"/>
      <c r="EX80" s="52"/>
      <c r="EY80" s="52"/>
      <c r="EZ80" s="52"/>
      <c r="FA80" s="52"/>
      <c r="FB80" s="52"/>
      <c r="FC80" s="52"/>
      <c r="FD80" s="52"/>
      <c r="FE80" s="52"/>
      <c r="FF80" s="52"/>
      <c r="FG80" s="52"/>
      <c r="FH80" s="52"/>
      <c r="FI80" s="52"/>
      <c r="FJ80" s="52"/>
      <c r="FK80" s="52"/>
      <c r="FL80" s="52"/>
      <c r="FM80" s="52"/>
      <c r="FN80" s="52"/>
      <c r="FO80" s="52"/>
      <c r="FP80" s="52"/>
      <c r="FQ80" s="52"/>
      <c r="FR80" s="52"/>
      <c r="FS80" s="52"/>
      <c r="FT80" s="52"/>
      <c r="FU80" s="52"/>
      <c r="FV80" s="52"/>
      <c r="FW80" s="52"/>
      <c r="FX80" s="52"/>
      <c r="FY80" s="52"/>
      <c r="FZ80" s="52"/>
      <c r="GA80" s="52"/>
      <c r="GB80" s="52"/>
      <c r="GC80" s="52"/>
      <c r="GD80" s="52"/>
      <c r="GE80" s="52"/>
      <c r="GF80" s="52"/>
      <c r="GG80" s="52"/>
      <c r="GH80" s="52"/>
      <c r="GI80" s="52"/>
      <c r="GJ80" s="52"/>
      <c r="GK80" s="52"/>
      <c r="GL80" s="52"/>
      <c r="GM80" s="52"/>
      <c r="GN80" s="52"/>
      <c r="GO80" s="52"/>
    </row>
    <row r="81" spans="1:197" s="55" customFormat="1" ht="50.25" customHeight="1">
      <c r="A81" s="502">
        <v>7</v>
      </c>
      <c r="B81" s="124" t="s">
        <v>168</v>
      </c>
      <c r="C81" s="4" t="s">
        <v>12</v>
      </c>
      <c r="D81" s="19">
        <v>2</v>
      </c>
      <c r="E81" s="20"/>
      <c r="F81" s="21"/>
      <c r="G81"/>
      <c r="H81"/>
      <c r="I81"/>
      <c r="J81"/>
      <c r="K81"/>
      <c r="L81"/>
      <c r="M81"/>
      <c r="N81"/>
      <c r="O81"/>
      <c r="P81"/>
      <c r="Q81"/>
      <c r="R81"/>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c r="EJ81" s="52"/>
      <c r="EK81" s="52"/>
      <c r="EL81" s="52"/>
      <c r="EM81" s="52"/>
      <c r="EN81" s="52"/>
      <c r="EO81" s="52"/>
      <c r="EP81" s="52"/>
      <c r="EQ81" s="52"/>
      <c r="ER81" s="52"/>
      <c r="ES81" s="52"/>
      <c r="ET81" s="52"/>
      <c r="EU81" s="52"/>
      <c r="EV81" s="52"/>
      <c r="EW81" s="52"/>
      <c r="EX81" s="52"/>
      <c r="EY81" s="52"/>
      <c r="EZ81" s="52"/>
      <c r="FA81" s="52"/>
      <c r="FB81" s="52"/>
      <c r="FC81" s="52"/>
      <c r="FD81" s="52"/>
      <c r="FE81" s="52"/>
      <c r="FF81" s="52"/>
      <c r="FG81" s="52"/>
      <c r="FH81" s="52"/>
      <c r="FI81" s="52"/>
      <c r="FJ81" s="52"/>
      <c r="FK81" s="52"/>
      <c r="FL81" s="52"/>
      <c r="FM81" s="52"/>
      <c r="FN81" s="52"/>
      <c r="FO81" s="52"/>
      <c r="FP81" s="52"/>
      <c r="FQ81" s="52"/>
      <c r="FR81" s="52"/>
      <c r="FS81" s="52"/>
      <c r="FT81" s="52"/>
      <c r="FU81" s="52"/>
      <c r="FV81" s="52"/>
      <c r="FW81" s="52"/>
      <c r="FX81" s="52"/>
      <c r="FY81" s="52"/>
      <c r="FZ81" s="52"/>
      <c r="GA81" s="52"/>
      <c r="GB81" s="52"/>
      <c r="GC81" s="52"/>
      <c r="GD81" s="52"/>
      <c r="GE81" s="52"/>
      <c r="GF81" s="52"/>
      <c r="GG81" s="52"/>
      <c r="GH81" s="52"/>
      <c r="GI81" s="52"/>
      <c r="GJ81" s="52"/>
      <c r="GK81" s="52"/>
      <c r="GL81" s="52"/>
      <c r="GM81" s="52"/>
      <c r="GN81" s="52"/>
      <c r="GO81" s="52"/>
    </row>
    <row r="82" spans="1:197" s="55" customFormat="1" ht="68.25" customHeight="1">
      <c r="A82" s="503"/>
      <c r="B82" s="124" t="s">
        <v>25</v>
      </c>
      <c r="C82" s="469" t="s">
        <v>77</v>
      </c>
      <c r="D82" s="470">
        <f>10+10+10</f>
        <v>30</v>
      </c>
      <c r="E82" s="471"/>
      <c r="F82" s="486"/>
      <c r="G82"/>
      <c r="H82"/>
      <c r="I82"/>
      <c r="J82"/>
      <c r="K82"/>
      <c r="L82"/>
      <c r="M82"/>
      <c r="N82"/>
      <c r="O82"/>
      <c r="P82"/>
      <c r="Q82"/>
      <c r="R8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2"/>
      <c r="FF82" s="52"/>
      <c r="FG82" s="52"/>
      <c r="FH82" s="52"/>
      <c r="FI82" s="52"/>
      <c r="FJ82" s="52"/>
      <c r="FK82" s="52"/>
      <c r="FL82" s="52"/>
      <c r="FM82" s="52"/>
      <c r="FN82" s="52"/>
      <c r="FO82" s="52"/>
      <c r="FP82" s="52"/>
      <c r="FQ82" s="52"/>
      <c r="FR82" s="52"/>
      <c r="FS82" s="52"/>
      <c r="FT82" s="52"/>
      <c r="FU82" s="52"/>
      <c r="FV82" s="52"/>
      <c r="FW82" s="52"/>
      <c r="FX82" s="52"/>
      <c r="FY82" s="52"/>
      <c r="FZ82" s="52"/>
      <c r="GA82" s="52"/>
      <c r="GB82" s="52"/>
      <c r="GC82" s="52"/>
      <c r="GD82" s="52"/>
      <c r="GE82" s="52"/>
      <c r="GF82" s="52"/>
      <c r="GG82" s="52"/>
      <c r="GH82" s="52"/>
      <c r="GI82" s="52"/>
      <c r="GJ82" s="52"/>
      <c r="GK82" s="52"/>
      <c r="GL82" s="52"/>
      <c r="GM82" s="52"/>
      <c r="GN82" s="52"/>
      <c r="GO82" s="52"/>
    </row>
    <row r="83" spans="1:197" s="55" customFormat="1" ht="84" customHeight="1">
      <c r="A83" s="503"/>
      <c r="B83" s="500" t="s">
        <v>24</v>
      </c>
      <c r="C83" s="469"/>
      <c r="D83" s="470"/>
      <c r="E83" s="471"/>
      <c r="F83" s="487"/>
      <c r="G83"/>
      <c r="H83"/>
      <c r="I83"/>
      <c r="J83"/>
      <c r="K83"/>
      <c r="L83"/>
      <c r="M83"/>
      <c r="N83"/>
      <c r="O83"/>
      <c r="P83"/>
      <c r="Q83"/>
      <c r="R83"/>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c r="EC83" s="52"/>
      <c r="ED83" s="52"/>
      <c r="EE83" s="52"/>
      <c r="EF83" s="52"/>
      <c r="EG83" s="52"/>
      <c r="EH83" s="52"/>
      <c r="EI83" s="52"/>
      <c r="EJ83" s="52"/>
      <c r="EK83" s="52"/>
      <c r="EL83" s="52"/>
      <c r="EM83" s="52"/>
      <c r="EN83" s="52"/>
      <c r="EO83" s="52"/>
      <c r="EP83" s="52"/>
      <c r="EQ83" s="52"/>
      <c r="ER83" s="52"/>
      <c r="ES83" s="52"/>
      <c r="ET83" s="52"/>
      <c r="EU83" s="52"/>
      <c r="EV83" s="52"/>
      <c r="EW83" s="52"/>
      <c r="EX83" s="52"/>
      <c r="EY83" s="52"/>
      <c r="EZ83" s="52"/>
      <c r="FA83" s="52"/>
      <c r="FB83" s="52"/>
      <c r="FC83" s="52"/>
      <c r="FD83" s="52"/>
      <c r="FE83" s="52"/>
      <c r="FF83" s="52"/>
      <c r="FG83" s="52"/>
      <c r="FH83" s="52"/>
      <c r="FI83" s="52"/>
      <c r="FJ83" s="52"/>
      <c r="FK83" s="52"/>
      <c r="FL83" s="52"/>
      <c r="FM83" s="52"/>
      <c r="FN83" s="52"/>
      <c r="FO83" s="52"/>
      <c r="FP83" s="52"/>
      <c r="FQ83" s="52"/>
      <c r="FR83" s="52"/>
      <c r="FS83" s="52"/>
      <c r="FT83" s="52"/>
      <c r="FU83" s="52"/>
      <c r="FV83" s="52"/>
      <c r="FW83" s="52"/>
      <c r="FX83" s="52"/>
      <c r="FY83" s="52"/>
      <c r="FZ83" s="52"/>
      <c r="GA83" s="52"/>
      <c r="GB83" s="52"/>
      <c r="GC83" s="52"/>
      <c r="GD83" s="52"/>
      <c r="GE83" s="52"/>
      <c r="GF83" s="52"/>
      <c r="GG83" s="52"/>
      <c r="GH83" s="52"/>
      <c r="GI83" s="52"/>
      <c r="GJ83" s="52"/>
      <c r="GK83" s="52"/>
      <c r="GL83" s="52"/>
      <c r="GM83" s="52"/>
      <c r="GN83" s="52"/>
      <c r="GO83" s="52"/>
    </row>
    <row r="84" spans="1:197" s="55" customFormat="1" ht="7.5" customHeight="1">
      <c r="A84" s="503"/>
      <c r="B84" s="500"/>
      <c r="C84" s="469"/>
      <c r="D84" s="470"/>
      <c r="E84" s="471"/>
      <c r="F84" s="487"/>
      <c r="G84"/>
      <c r="H84"/>
      <c r="I84"/>
      <c r="J84"/>
      <c r="K84"/>
      <c r="L84"/>
      <c r="M84"/>
      <c r="N84"/>
      <c r="O84"/>
      <c r="P84"/>
      <c r="Q84"/>
      <c r="R84"/>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c r="EC84" s="52"/>
      <c r="ED84" s="52"/>
      <c r="EE84" s="52"/>
      <c r="EF84" s="52"/>
      <c r="EG84" s="52"/>
      <c r="EH84" s="52"/>
      <c r="EI84" s="52"/>
      <c r="EJ84" s="52"/>
      <c r="EK84" s="52"/>
      <c r="EL84" s="52"/>
      <c r="EM84" s="52"/>
      <c r="EN84" s="52"/>
      <c r="EO84" s="52"/>
      <c r="EP84" s="52"/>
      <c r="EQ84" s="52"/>
      <c r="ER84" s="52"/>
      <c r="ES84" s="52"/>
      <c r="ET84" s="52"/>
      <c r="EU84" s="52"/>
      <c r="EV84" s="52"/>
      <c r="EW84" s="52"/>
      <c r="EX84" s="52"/>
      <c r="EY84" s="52"/>
      <c r="EZ84" s="52"/>
      <c r="FA84" s="52"/>
      <c r="FB84" s="52"/>
      <c r="FC84" s="52"/>
      <c r="FD84" s="52"/>
      <c r="FE84" s="52"/>
      <c r="FF84" s="52"/>
      <c r="FG84" s="52"/>
      <c r="FH84" s="52"/>
      <c r="FI84" s="52"/>
      <c r="FJ84" s="52"/>
      <c r="FK84" s="52"/>
      <c r="FL84" s="52"/>
      <c r="FM84" s="52"/>
      <c r="FN84" s="52"/>
      <c r="FO84" s="52"/>
      <c r="FP84" s="52"/>
      <c r="FQ84" s="52"/>
      <c r="FR84" s="52"/>
      <c r="FS84" s="52"/>
      <c r="FT84" s="52"/>
      <c r="FU84" s="52"/>
      <c r="FV84" s="52"/>
      <c r="FW84" s="52"/>
      <c r="FX84" s="52"/>
      <c r="FY84" s="52"/>
      <c r="FZ84" s="52"/>
      <c r="GA84" s="52"/>
      <c r="GB84" s="52"/>
      <c r="GC84" s="52"/>
      <c r="GD84" s="52"/>
      <c r="GE84" s="52"/>
      <c r="GF84" s="52"/>
      <c r="GG84" s="52"/>
      <c r="GH84" s="52"/>
      <c r="GI84" s="52"/>
      <c r="GJ84" s="52"/>
      <c r="GK84" s="52"/>
      <c r="GL84" s="52"/>
      <c r="GM84" s="52"/>
      <c r="GN84" s="52"/>
      <c r="GO84" s="52"/>
    </row>
    <row r="85" spans="1:197" ht="28.5" hidden="1" customHeight="1">
      <c r="A85" s="504"/>
      <c r="B85" s="501"/>
      <c r="C85" s="469"/>
      <c r="D85" s="470"/>
      <c r="E85" s="471"/>
      <c r="F85" s="488"/>
    </row>
    <row r="86" spans="1:197" s="443" customFormat="1" ht="144" customHeight="1">
      <c r="A86" s="442">
        <v>9</v>
      </c>
      <c r="B86" s="448" t="s">
        <v>207</v>
      </c>
      <c r="C86" s="445" t="s">
        <v>12</v>
      </c>
      <c r="D86" s="446">
        <v>100</v>
      </c>
      <c r="E86" s="159"/>
      <c r="F86" s="447"/>
      <c r="O86" s="444"/>
      <c r="P86" s="444"/>
      <c r="Q86" s="444"/>
      <c r="R86" s="444"/>
      <c r="S86" s="444"/>
      <c r="T86" s="444"/>
      <c r="U86" s="444"/>
      <c r="V86" s="444"/>
      <c r="W86" s="444"/>
      <c r="X86" s="444"/>
      <c r="Y86" s="444"/>
      <c r="Z86" s="444"/>
      <c r="AA86" s="444"/>
      <c r="AB86" s="444"/>
      <c r="AC86" s="444"/>
      <c r="AD86" s="444"/>
      <c r="AE86" s="444"/>
      <c r="AF86" s="444"/>
      <c r="AG86" s="444"/>
      <c r="AH86" s="444"/>
      <c r="AI86" s="444"/>
      <c r="AJ86" s="444"/>
      <c r="AK86" s="444"/>
      <c r="AL86" s="444"/>
      <c r="AM86" s="444"/>
      <c r="AN86" s="444"/>
      <c r="AO86" s="444"/>
      <c r="AP86" s="444"/>
      <c r="AQ86" s="444"/>
      <c r="AR86" s="444"/>
      <c r="AS86" s="444"/>
      <c r="AT86" s="444"/>
      <c r="AU86" s="444"/>
      <c r="AV86" s="444"/>
      <c r="AW86" s="444"/>
      <c r="AX86" s="444"/>
      <c r="AY86" s="444"/>
      <c r="AZ86" s="444"/>
      <c r="BA86" s="444"/>
      <c r="BB86" s="444"/>
      <c r="BC86" s="444"/>
      <c r="BD86" s="444"/>
      <c r="BE86" s="444"/>
      <c r="BF86" s="444"/>
      <c r="BG86" s="444"/>
      <c r="BH86" s="444"/>
      <c r="BI86" s="444"/>
      <c r="BJ86" s="444"/>
      <c r="BK86" s="444"/>
      <c r="BL86" s="444"/>
      <c r="BM86" s="444"/>
      <c r="BN86" s="444"/>
      <c r="BO86" s="444"/>
      <c r="BP86" s="444"/>
      <c r="BQ86" s="444"/>
      <c r="BR86" s="444"/>
      <c r="BS86" s="444"/>
      <c r="BT86" s="444"/>
      <c r="BU86" s="444"/>
      <c r="BV86" s="444"/>
      <c r="BW86" s="444"/>
      <c r="BX86" s="444"/>
      <c r="BY86" s="444"/>
      <c r="BZ86" s="444"/>
      <c r="CA86" s="444"/>
      <c r="CB86" s="444"/>
      <c r="CC86" s="444"/>
      <c r="CD86" s="444"/>
      <c r="CE86" s="444"/>
      <c r="CF86" s="444"/>
      <c r="CG86" s="444"/>
      <c r="CH86" s="444"/>
      <c r="CI86" s="444"/>
      <c r="CJ86" s="444"/>
      <c r="CK86" s="444"/>
      <c r="CL86" s="444"/>
      <c r="CM86" s="444"/>
      <c r="CN86" s="444"/>
      <c r="CO86" s="444"/>
      <c r="CP86" s="444"/>
      <c r="CQ86" s="444"/>
      <c r="CR86" s="444"/>
      <c r="CS86" s="444"/>
      <c r="CT86" s="444"/>
      <c r="CU86" s="444"/>
      <c r="CV86" s="444"/>
      <c r="CW86" s="444"/>
      <c r="CX86" s="444"/>
      <c r="CY86" s="444"/>
      <c r="CZ86" s="444"/>
      <c r="DA86" s="444"/>
      <c r="DB86" s="444"/>
      <c r="DC86" s="444"/>
      <c r="DD86" s="444"/>
      <c r="DE86" s="444"/>
      <c r="DF86" s="444"/>
      <c r="DG86" s="444"/>
      <c r="DH86" s="444"/>
      <c r="DI86" s="444"/>
      <c r="DJ86" s="444"/>
      <c r="DK86" s="444"/>
      <c r="DL86" s="444"/>
      <c r="DM86" s="444"/>
      <c r="DN86" s="444"/>
      <c r="DO86" s="444"/>
      <c r="DP86" s="444"/>
      <c r="DQ86" s="444"/>
      <c r="DR86" s="444"/>
      <c r="DS86" s="444"/>
      <c r="DT86" s="444"/>
      <c r="DU86" s="444"/>
      <c r="DV86" s="444"/>
      <c r="DW86" s="444"/>
      <c r="DX86" s="444"/>
      <c r="DY86" s="444"/>
      <c r="DZ86" s="444"/>
      <c r="EA86" s="444"/>
      <c r="EB86" s="444"/>
      <c r="EC86" s="444"/>
      <c r="ED86" s="444"/>
      <c r="EE86" s="444"/>
      <c r="EF86" s="444"/>
      <c r="EG86" s="444"/>
      <c r="EH86" s="444"/>
      <c r="EI86" s="444"/>
      <c r="EJ86" s="444"/>
      <c r="EK86" s="444"/>
      <c r="EL86" s="444"/>
      <c r="EM86" s="444"/>
      <c r="EN86" s="444"/>
      <c r="EO86" s="444"/>
      <c r="EP86" s="444"/>
      <c r="EQ86" s="444"/>
      <c r="ER86" s="444"/>
      <c r="ES86" s="444"/>
      <c r="ET86" s="444"/>
      <c r="EU86" s="444"/>
      <c r="EV86" s="444"/>
      <c r="EW86" s="444"/>
      <c r="EX86" s="444"/>
      <c r="EY86" s="444"/>
      <c r="EZ86" s="444"/>
      <c r="FA86" s="444"/>
      <c r="FB86" s="444"/>
      <c r="FC86" s="444"/>
      <c r="FD86" s="444"/>
      <c r="FE86" s="444"/>
      <c r="FF86" s="444"/>
      <c r="FG86" s="444"/>
      <c r="FH86" s="444"/>
      <c r="FI86" s="444"/>
      <c r="FJ86" s="444"/>
      <c r="FK86" s="444"/>
      <c r="FL86" s="444"/>
      <c r="FM86" s="444"/>
      <c r="FN86" s="444"/>
      <c r="FO86" s="444"/>
      <c r="FP86" s="444"/>
      <c r="FQ86" s="444"/>
      <c r="FR86" s="444"/>
      <c r="FS86" s="444"/>
      <c r="FT86" s="444"/>
      <c r="FU86" s="444"/>
      <c r="FV86" s="444"/>
      <c r="FW86" s="444"/>
      <c r="FX86" s="444"/>
      <c r="FY86" s="444"/>
      <c r="FZ86" s="444"/>
      <c r="GA86" s="444"/>
      <c r="GB86" s="444"/>
      <c r="GC86" s="444"/>
      <c r="GD86" s="444"/>
      <c r="GE86" s="444"/>
      <c r="GF86" s="444"/>
      <c r="GG86" s="444"/>
      <c r="GH86" s="444"/>
      <c r="GI86" s="444"/>
      <c r="GJ86" s="444"/>
      <c r="GK86" s="444"/>
    </row>
    <row r="87" spans="1:197" ht="82.5">
      <c r="A87" s="24">
        <v>10</v>
      </c>
      <c r="B87" s="103" t="s">
        <v>48</v>
      </c>
      <c r="C87" s="4" t="s">
        <v>12</v>
      </c>
      <c r="D87" s="19">
        <f>84</f>
        <v>84</v>
      </c>
      <c r="E87" s="256"/>
      <c r="F87" s="2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row>
    <row r="88" spans="1:197" customFormat="1" ht="51.75" customHeight="1">
      <c r="A88" s="14">
        <v>11</v>
      </c>
      <c r="B88" s="103" t="s">
        <v>27</v>
      </c>
      <c r="C88" s="4" t="s">
        <v>12</v>
      </c>
      <c r="D88" s="4">
        <v>8</v>
      </c>
      <c r="E88" s="20"/>
      <c r="F88" s="21"/>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52"/>
      <c r="FC88" s="52"/>
      <c r="FD88" s="52"/>
      <c r="FE88" s="52"/>
      <c r="FF88" s="52"/>
      <c r="FG88" s="52"/>
      <c r="FH88" s="52"/>
      <c r="FI88" s="52"/>
      <c r="FJ88" s="52"/>
      <c r="FK88" s="52"/>
      <c r="FL88" s="52"/>
      <c r="FM88" s="52"/>
      <c r="FN88" s="52"/>
      <c r="FO88" s="52"/>
      <c r="FP88" s="52"/>
      <c r="FQ88" s="52"/>
      <c r="FR88" s="52"/>
      <c r="FS88" s="52"/>
      <c r="FT88" s="52"/>
      <c r="FU88" s="52"/>
      <c r="FV88" s="52"/>
      <c r="FW88" s="52"/>
      <c r="FX88" s="52"/>
      <c r="FY88" s="52"/>
      <c r="FZ88" s="52"/>
      <c r="GA88" s="52"/>
      <c r="GB88" s="52"/>
      <c r="GC88" s="52"/>
      <c r="GD88" s="52"/>
      <c r="GE88" s="52"/>
      <c r="GF88" s="52"/>
      <c r="GG88" s="52"/>
      <c r="GH88" s="52"/>
      <c r="GI88" s="52"/>
      <c r="GJ88" s="52"/>
      <c r="GK88" s="52"/>
    </row>
    <row r="89" spans="1:197" ht="51" customHeight="1">
      <c r="A89" s="14">
        <v>12</v>
      </c>
      <c r="B89" s="103" t="s">
        <v>128</v>
      </c>
      <c r="C89" s="4" t="s">
        <v>16</v>
      </c>
      <c r="D89" s="19">
        <v>200</v>
      </c>
      <c r="E89" s="256"/>
      <c r="F89" s="21"/>
      <c r="O89" s="52"/>
      <c r="P89" s="52"/>
      <c r="Q89" s="52"/>
      <c r="R89" s="52"/>
    </row>
    <row r="90" spans="1:197" ht="54" customHeight="1">
      <c r="A90" s="14">
        <v>13</v>
      </c>
      <c r="B90" s="103" t="s">
        <v>26</v>
      </c>
      <c r="C90" s="4" t="s">
        <v>16</v>
      </c>
      <c r="D90" s="19">
        <v>1300</v>
      </c>
      <c r="E90" s="20"/>
      <c r="F90" s="21"/>
      <c r="O90" s="52"/>
      <c r="P90" s="52"/>
      <c r="Q90" s="52"/>
      <c r="R90" s="52"/>
    </row>
    <row r="91" spans="1:197" ht="49.5">
      <c r="A91" s="160">
        <v>14</v>
      </c>
      <c r="B91" s="103" t="s">
        <v>198</v>
      </c>
      <c r="C91" s="4" t="s">
        <v>23</v>
      </c>
      <c r="D91" s="19">
        <v>1550</v>
      </c>
      <c r="E91" s="20"/>
      <c r="F91" s="21"/>
      <c r="O91" s="52"/>
      <c r="P91" s="52"/>
      <c r="Q91" s="52"/>
      <c r="R91" s="52"/>
    </row>
    <row r="92" spans="1:197" ht="51" customHeight="1">
      <c r="A92" s="14">
        <v>15</v>
      </c>
      <c r="B92" s="45" t="s">
        <v>216</v>
      </c>
      <c r="C92" s="4" t="s">
        <v>16</v>
      </c>
      <c r="D92" s="19">
        <v>300</v>
      </c>
      <c r="E92" s="20"/>
      <c r="F92" s="21"/>
      <c r="O92" s="52"/>
      <c r="P92" s="52"/>
      <c r="Q92" s="52"/>
      <c r="R92" s="52"/>
    </row>
    <row r="93" spans="1:197" ht="66.75" thickBot="1">
      <c r="A93" s="14">
        <v>16</v>
      </c>
      <c r="B93" s="103" t="s">
        <v>199</v>
      </c>
      <c r="C93" s="22" t="s">
        <v>47</v>
      </c>
      <c r="D93" s="19">
        <v>15</v>
      </c>
      <c r="E93" s="25"/>
      <c r="F93" s="138"/>
      <c r="O93" s="52"/>
      <c r="P93" s="52"/>
      <c r="Q93" s="52"/>
      <c r="R93" s="52"/>
    </row>
    <row r="94" spans="1:197" ht="17.25" thickBot="1">
      <c r="A94" s="300" t="s">
        <v>70</v>
      </c>
      <c r="B94" s="482" t="s">
        <v>20</v>
      </c>
      <c r="C94" s="482"/>
      <c r="D94" s="482"/>
      <c r="E94" s="301" t="s">
        <v>8</v>
      </c>
      <c r="F94" s="136"/>
    </row>
    <row r="95" spans="1:197">
      <c r="A95" s="61"/>
      <c r="B95" s="283"/>
      <c r="C95" s="283"/>
      <c r="D95" s="283"/>
      <c r="E95" s="283"/>
      <c r="F95" s="302"/>
    </row>
    <row r="96" spans="1:197" s="41" customFormat="1">
      <c r="A96" s="473" t="s">
        <v>178</v>
      </c>
      <c r="B96" s="473"/>
      <c r="C96" s="473"/>
      <c r="D96" s="473"/>
      <c r="E96" s="473"/>
      <c r="F96" s="473"/>
      <c r="G96"/>
      <c r="H96"/>
      <c r="I96"/>
      <c r="J96"/>
      <c r="K96"/>
      <c r="L96"/>
      <c r="M96"/>
      <c r="N96"/>
      <c r="O96"/>
      <c r="P96"/>
      <c r="Q96"/>
      <c r="R96"/>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c r="EJ96" s="52"/>
      <c r="EK96" s="52"/>
      <c r="EL96" s="52"/>
      <c r="EM96" s="52"/>
      <c r="EN96" s="52"/>
      <c r="EO96" s="52"/>
      <c r="EP96" s="52"/>
      <c r="EQ96" s="52"/>
      <c r="ER96" s="52"/>
      <c r="ES96" s="52"/>
      <c r="ET96" s="52"/>
      <c r="EU96" s="52"/>
      <c r="EV96" s="52"/>
      <c r="EW96" s="52"/>
      <c r="EX96" s="52"/>
      <c r="EY96" s="52"/>
      <c r="EZ96" s="52"/>
      <c r="FA96" s="52"/>
      <c r="FB96" s="52"/>
      <c r="FC96" s="52"/>
      <c r="FD96" s="52"/>
      <c r="FE96" s="52"/>
      <c r="FF96" s="52"/>
      <c r="FG96" s="52"/>
      <c r="FH96" s="52"/>
      <c r="FI96" s="52"/>
      <c r="FJ96" s="52"/>
      <c r="FK96" s="52"/>
      <c r="FL96" s="52"/>
      <c r="FM96" s="52"/>
      <c r="FN96" s="52"/>
      <c r="FO96" s="52"/>
      <c r="FP96" s="52"/>
      <c r="FQ96" s="52"/>
      <c r="FR96" s="52"/>
      <c r="FS96" s="52"/>
      <c r="FT96" s="52"/>
      <c r="FU96" s="52"/>
      <c r="FV96" s="52"/>
      <c r="FW96" s="52"/>
      <c r="FX96" s="52"/>
      <c r="FY96" s="52"/>
      <c r="FZ96" s="52"/>
      <c r="GA96" s="52"/>
      <c r="GB96" s="52"/>
      <c r="GC96" s="52"/>
      <c r="GD96" s="52"/>
      <c r="GE96" s="52"/>
      <c r="GF96" s="52"/>
      <c r="GG96" s="52"/>
      <c r="GH96" s="52"/>
      <c r="GI96" s="52"/>
      <c r="GJ96" s="52"/>
      <c r="GK96" s="52"/>
      <c r="GL96" s="52"/>
      <c r="GM96" s="52"/>
      <c r="GN96" s="52"/>
      <c r="GO96" s="52"/>
    </row>
    <row r="97" spans="1:197">
      <c r="A97" s="61" t="s">
        <v>53</v>
      </c>
      <c r="B97" s="118" t="s">
        <v>54</v>
      </c>
      <c r="C97" s="63"/>
      <c r="D97" s="64"/>
      <c r="E97" s="65"/>
      <c r="F97" s="243"/>
    </row>
    <row r="98" spans="1:197" s="48" customFormat="1">
      <c r="A98" s="61" t="s">
        <v>60</v>
      </c>
      <c r="B98" s="118" t="s">
        <v>175</v>
      </c>
      <c r="C98" s="63"/>
      <c r="D98" s="64"/>
      <c r="E98" s="65"/>
      <c r="F98" s="243"/>
      <c r="G98"/>
      <c r="H98"/>
      <c r="I98"/>
      <c r="J98"/>
      <c r="K98"/>
      <c r="L98"/>
      <c r="M98"/>
      <c r="N98"/>
      <c r="O98"/>
      <c r="P98"/>
      <c r="Q98"/>
      <c r="R98"/>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FT98" s="52"/>
      <c r="FU98" s="52"/>
      <c r="FV98" s="52"/>
      <c r="FW98" s="52"/>
      <c r="FX98" s="52"/>
      <c r="FY98" s="52"/>
      <c r="FZ98" s="52"/>
      <c r="GA98" s="52"/>
      <c r="GB98" s="52"/>
      <c r="GC98" s="52"/>
      <c r="GD98" s="52"/>
      <c r="GE98" s="52"/>
      <c r="GF98" s="52"/>
      <c r="GG98" s="52"/>
      <c r="GH98" s="52"/>
      <c r="GI98" s="52"/>
      <c r="GJ98" s="52"/>
      <c r="GK98" s="52"/>
      <c r="GL98" s="52"/>
      <c r="GM98" s="52"/>
      <c r="GN98" s="52"/>
      <c r="GO98" s="52"/>
    </row>
    <row r="99" spans="1:197">
      <c r="A99" s="61" t="s">
        <v>43</v>
      </c>
      <c r="B99" s="62" t="s">
        <v>64</v>
      </c>
      <c r="C99" s="63"/>
      <c r="D99" s="64"/>
      <c r="E99" s="65"/>
      <c r="F99" s="243"/>
      <c r="G99" s="41"/>
      <c r="H99" s="41"/>
      <c r="I99" s="41"/>
      <c r="J99" s="41"/>
      <c r="K99" s="41"/>
      <c r="L99" s="41"/>
      <c r="M99" s="41"/>
      <c r="N99" s="41"/>
      <c r="O99" s="41"/>
      <c r="P99" s="41"/>
      <c r="Q99" s="41"/>
      <c r="R99" s="41"/>
    </row>
    <row r="100" spans="1:197">
      <c r="A100" s="61" t="s">
        <v>44</v>
      </c>
      <c r="B100" s="62" t="s">
        <v>79</v>
      </c>
      <c r="C100" s="71"/>
      <c r="D100" s="72"/>
      <c r="E100" s="73"/>
      <c r="F100" s="243"/>
    </row>
    <row r="101" spans="1:197">
      <c r="A101" s="61" t="s">
        <v>63</v>
      </c>
      <c r="B101" s="62" t="s">
        <v>68</v>
      </c>
      <c r="C101" s="63"/>
      <c r="D101" s="64"/>
      <c r="E101" s="65"/>
      <c r="F101" s="243"/>
    </row>
    <row r="102" spans="1:197">
      <c r="A102" s="61" t="s">
        <v>65</v>
      </c>
      <c r="B102" s="62" t="s">
        <v>71</v>
      </c>
      <c r="C102" s="63"/>
      <c r="D102" s="64"/>
      <c r="E102" s="65"/>
      <c r="F102" s="243"/>
    </row>
    <row r="103" spans="1:197">
      <c r="A103" s="61" t="s">
        <v>66</v>
      </c>
      <c r="B103" s="62" t="s">
        <v>78</v>
      </c>
      <c r="C103" s="63"/>
      <c r="D103" s="64"/>
      <c r="E103" s="65"/>
      <c r="F103" s="243"/>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c r="DI103" s="51"/>
      <c r="DJ103" s="51"/>
      <c r="DK103" s="51"/>
      <c r="DL103" s="51"/>
      <c r="DM103" s="51"/>
      <c r="DN103" s="51"/>
      <c r="DO103" s="51"/>
      <c r="DP103" s="51"/>
      <c r="DQ103" s="51"/>
      <c r="DR103" s="51"/>
      <c r="DS103" s="51"/>
      <c r="DT103" s="51"/>
      <c r="DU103" s="51"/>
      <c r="DV103" s="51"/>
      <c r="DW103" s="51"/>
      <c r="DX103" s="51"/>
      <c r="DY103" s="51"/>
      <c r="DZ103" s="51"/>
      <c r="EA103" s="51"/>
      <c r="EB103" s="51"/>
      <c r="EC103" s="51"/>
      <c r="ED103" s="51"/>
      <c r="EE103" s="51"/>
      <c r="EF103" s="51"/>
      <c r="EG103" s="51"/>
      <c r="EH103" s="51"/>
      <c r="EI103" s="51"/>
      <c r="EJ103" s="51"/>
      <c r="EK103" s="51"/>
      <c r="EL103" s="51"/>
      <c r="EM103" s="51"/>
      <c r="EN103" s="51"/>
      <c r="EO103" s="51"/>
      <c r="EP103" s="51"/>
      <c r="EQ103" s="51"/>
      <c r="ER103" s="51"/>
      <c r="ES103" s="51"/>
      <c r="ET103" s="51"/>
      <c r="EU103" s="51"/>
      <c r="EV103" s="51"/>
      <c r="EW103" s="51"/>
      <c r="EX103" s="51"/>
      <c r="EY103" s="51"/>
      <c r="EZ103" s="51"/>
      <c r="FA103" s="51"/>
      <c r="FB103" s="51"/>
      <c r="FC103" s="51"/>
      <c r="FD103" s="51"/>
      <c r="FE103" s="51"/>
      <c r="FF103" s="51"/>
      <c r="FG103" s="51"/>
      <c r="FH103" s="51"/>
      <c r="FI103" s="51"/>
      <c r="FJ103" s="51"/>
      <c r="FK103" s="51"/>
      <c r="FL103" s="51"/>
      <c r="FM103" s="51"/>
      <c r="FN103" s="51"/>
      <c r="FO103" s="51"/>
      <c r="FP103" s="51"/>
      <c r="FQ103" s="51"/>
      <c r="FR103" s="51"/>
      <c r="FS103" s="51"/>
      <c r="FT103" s="51"/>
      <c r="FU103" s="51"/>
      <c r="FV103" s="51"/>
      <c r="FW103" s="51"/>
      <c r="FX103" s="51"/>
      <c r="FY103" s="51"/>
      <c r="FZ103" s="51"/>
      <c r="GA103" s="51"/>
      <c r="GB103" s="51"/>
      <c r="GC103" s="51"/>
      <c r="GD103" s="51"/>
      <c r="GE103" s="51"/>
      <c r="GF103" s="51"/>
      <c r="GG103" s="51"/>
      <c r="GH103" s="51"/>
      <c r="GI103" s="51"/>
      <c r="GJ103" s="51"/>
      <c r="GK103" s="51"/>
      <c r="GL103" s="51"/>
      <c r="GM103" s="51"/>
      <c r="GN103" s="51"/>
      <c r="GO103" s="51"/>
    </row>
    <row r="104" spans="1:197">
      <c r="A104" s="61" t="s">
        <v>67</v>
      </c>
      <c r="B104" s="62" t="s">
        <v>72</v>
      </c>
      <c r="C104" s="63"/>
      <c r="D104" s="64"/>
      <c r="E104" s="65"/>
      <c r="F104" s="243"/>
    </row>
    <row r="105" spans="1:197">
      <c r="A105" s="61" t="s">
        <v>69</v>
      </c>
      <c r="B105" s="62" t="s">
        <v>74</v>
      </c>
      <c r="C105" s="63"/>
      <c r="D105" s="64"/>
      <c r="E105" s="65"/>
      <c r="F105" s="243"/>
    </row>
    <row r="106" spans="1:197" ht="17.25" thickBot="1">
      <c r="A106" s="77" t="s">
        <v>70</v>
      </c>
      <c r="B106" s="62" t="s">
        <v>20</v>
      </c>
      <c r="C106" s="63"/>
      <c r="D106" s="64"/>
      <c r="E106" s="65"/>
      <c r="F106" s="246"/>
    </row>
    <row r="107" spans="1:197" s="188" customFormat="1" ht="17.25" customHeight="1" thickBot="1">
      <c r="A107" s="244" t="s">
        <v>89</v>
      </c>
      <c r="B107" s="466" t="s">
        <v>177</v>
      </c>
      <c r="C107" s="466"/>
      <c r="D107" s="466"/>
      <c r="E107" s="245" t="s">
        <v>8</v>
      </c>
      <c r="F107" s="186"/>
      <c r="G107" s="146"/>
      <c r="H107" s="146"/>
      <c r="I107" s="146"/>
      <c r="J107" s="146"/>
      <c r="K107" s="146"/>
      <c r="L107" s="146"/>
      <c r="M107" s="146"/>
      <c r="N107" s="146"/>
      <c r="O107" s="146"/>
      <c r="P107" s="146"/>
      <c r="Q107" s="146"/>
      <c r="R107" s="146"/>
      <c r="S107" s="187"/>
      <c r="T107" s="187"/>
      <c r="U107" s="187"/>
      <c r="V107" s="187"/>
      <c r="W107" s="187"/>
      <c r="X107" s="187"/>
      <c r="Y107" s="187"/>
      <c r="Z107" s="187"/>
      <c r="AA107" s="187"/>
      <c r="AB107" s="187"/>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c r="BC107" s="187"/>
      <c r="BD107" s="187"/>
      <c r="BE107" s="187"/>
      <c r="BF107" s="187"/>
      <c r="BG107" s="187"/>
      <c r="BH107" s="187"/>
      <c r="BI107" s="187"/>
      <c r="BJ107" s="187"/>
      <c r="BK107" s="187"/>
      <c r="BL107" s="187"/>
      <c r="BM107" s="187"/>
      <c r="BN107" s="187"/>
      <c r="BO107" s="187"/>
      <c r="BP107" s="187"/>
      <c r="BQ107" s="187"/>
      <c r="BR107" s="187"/>
      <c r="BS107" s="187"/>
      <c r="BT107" s="187"/>
      <c r="BU107" s="187"/>
      <c r="BV107" s="187"/>
      <c r="BW107" s="187"/>
      <c r="BX107" s="187"/>
      <c r="BY107" s="187"/>
      <c r="BZ107" s="187"/>
      <c r="CA107" s="187"/>
      <c r="CB107" s="187"/>
      <c r="CC107" s="187"/>
      <c r="CD107" s="187"/>
      <c r="CE107" s="187"/>
      <c r="CF107" s="187"/>
      <c r="CG107" s="187"/>
      <c r="CH107" s="187"/>
      <c r="CI107" s="187"/>
      <c r="CJ107" s="187"/>
      <c r="CK107" s="187"/>
      <c r="CL107" s="187"/>
      <c r="CM107" s="187"/>
      <c r="CN107" s="187"/>
      <c r="CO107" s="187"/>
      <c r="CP107" s="187"/>
      <c r="CQ107" s="187"/>
      <c r="CR107" s="187"/>
      <c r="CS107" s="187"/>
      <c r="CT107" s="187"/>
      <c r="CU107" s="187"/>
      <c r="CV107" s="187"/>
      <c r="CW107" s="187"/>
      <c r="CX107" s="187"/>
      <c r="CY107" s="187"/>
      <c r="CZ107" s="187"/>
      <c r="DA107" s="187"/>
      <c r="DB107" s="187"/>
      <c r="DC107" s="187"/>
      <c r="DD107" s="187"/>
      <c r="DE107" s="187"/>
      <c r="DF107" s="187"/>
      <c r="DG107" s="187"/>
      <c r="DH107" s="187"/>
      <c r="DI107" s="187"/>
      <c r="DJ107" s="187"/>
      <c r="DK107" s="187"/>
      <c r="DL107" s="187"/>
      <c r="DM107" s="187"/>
      <c r="DN107" s="187"/>
      <c r="DO107" s="187"/>
      <c r="DP107" s="187"/>
      <c r="DQ107" s="187"/>
      <c r="DR107" s="187"/>
      <c r="DS107" s="187"/>
      <c r="DT107" s="187"/>
      <c r="DU107" s="187"/>
      <c r="DV107" s="187"/>
      <c r="DW107" s="187"/>
      <c r="DX107" s="187"/>
      <c r="DY107" s="187"/>
      <c r="DZ107" s="187"/>
      <c r="EA107" s="187"/>
      <c r="EB107" s="187"/>
      <c r="EC107" s="187"/>
      <c r="ED107" s="187"/>
      <c r="EE107" s="187"/>
      <c r="EF107" s="187"/>
      <c r="EG107" s="187"/>
      <c r="EH107" s="187"/>
      <c r="EI107" s="187"/>
      <c r="EJ107" s="187"/>
      <c r="EK107" s="187"/>
      <c r="EL107" s="187"/>
      <c r="EM107" s="187"/>
      <c r="EN107" s="187"/>
      <c r="EO107" s="187"/>
      <c r="EP107" s="187"/>
      <c r="EQ107" s="187"/>
      <c r="ER107" s="187"/>
      <c r="ES107" s="187"/>
      <c r="ET107" s="187"/>
      <c r="EU107" s="187"/>
      <c r="EV107" s="187"/>
      <c r="EW107" s="187"/>
      <c r="EX107" s="187"/>
      <c r="EY107" s="187"/>
      <c r="EZ107" s="187"/>
      <c r="FA107" s="187"/>
      <c r="FB107" s="187"/>
      <c r="FC107" s="187"/>
      <c r="FD107" s="187"/>
      <c r="FE107" s="187"/>
      <c r="FF107" s="187"/>
      <c r="FG107" s="187"/>
      <c r="FH107" s="187"/>
      <c r="FI107" s="187"/>
      <c r="FJ107" s="187"/>
      <c r="FK107" s="187"/>
      <c r="FL107" s="187"/>
      <c r="FM107" s="187"/>
      <c r="FN107" s="187"/>
      <c r="FO107" s="187"/>
      <c r="FP107" s="187"/>
      <c r="FQ107" s="187"/>
      <c r="FR107" s="187"/>
      <c r="FS107" s="187"/>
      <c r="FT107" s="187"/>
      <c r="FU107" s="187"/>
      <c r="FV107" s="187"/>
      <c r="FW107" s="187"/>
      <c r="FX107" s="187"/>
      <c r="FY107" s="187"/>
      <c r="FZ107" s="187"/>
      <c r="GA107" s="187"/>
      <c r="GB107" s="187"/>
      <c r="GC107" s="187"/>
      <c r="GD107" s="187"/>
      <c r="GE107" s="187"/>
      <c r="GF107" s="187"/>
      <c r="GG107" s="187"/>
      <c r="GH107" s="187"/>
      <c r="GI107" s="187"/>
      <c r="GJ107" s="187"/>
      <c r="GK107" s="187"/>
      <c r="GL107" s="187"/>
      <c r="GM107" s="187"/>
      <c r="GN107" s="187"/>
      <c r="GO107" s="187"/>
    </row>
    <row r="108" spans="1:197">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row>
    <row r="109" spans="1:197" customFormat="1" ht="15">
      <c r="A109" s="127"/>
      <c r="B109" s="125"/>
      <c r="C109" s="126"/>
      <c r="D109" s="128"/>
      <c r="E109" s="129"/>
      <c r="F109" s="1"/>
    </row>
    <row r="110" spans="1:197" customFormat="1" ht="15">
      <c r="A110" s="127"/>
      <c r="B110" s="125"/>
      <c r="C110" s="126"/>
      <c r="D110" s="128"/>
      <c r="E110" s="129"/>
      <c r="F110" s="1"/>
    </row>
    <row r="111" spans="1:197" customFormat="1" ht="15">
      <c r="A111" s="127"/>
      <c r="B111" s="125"/>
      <c r="C111" s="126"/>
      <c r="D111" s="128"/>
      <c r="E111" s="129"/>
      <c r="F111" s="1"/>
    </row>
    <row r="112" spans="1:197" customFormat="1" ht="15">
      <c r="A112" s="127"/>
      <c r="B112" s="125"/>
      <c r="C112" s="126"/>
      <c r="D112" s="128"/>
      <c r="E112" s="129"/>
      <c r="F112" s="1"/>
    </row>
    <row r="113" spans="1:6" customFormat="1" ht="15">
      <c r="A113" s="127"/>
      <c r="B113" s="125"/>
      <c r="C113" s="126"/>
      <c r="D113" s="128"/>
      <c r="E113" s="129"/>
      <c r="F113" s="1"/>
    </row>
    <row r="114" spans="1:6" customFormat="1" ht="15">
      <c r="A114" s="127"/>
      <c r="B114" s="125"/>
      <c r="C114" s="126"/>
      <c r="D114" s="128"/>
      <c r="E114" s="129"/>
      <c r="F114" s="1"/>
    </row>
    <row r="115" spans="1:6" customFormat="1" ht="15">
      <c r="A115" s="127"/>
      <c r="B115" s="125"/>
      <c r="C115" s="126"/>
      <c r="D115" s="128"/>
      <c r="E115" s="129"/>
      <c r="F115" s="1"/>
    </row>
    <row r="116" spans="1:6" customFormat="1" ht="15">
      <c r="A116" s="127"/>
      <c r="B116" s="125"/>
      <c r="C116" s="126"/>
      <c r="D116" s="128"/>
      <c r="E116" s="129"/>
      <c r="F116" s="1"/>
    </row>
  </sheetData>
  <mergeCells count="26">
    <mergeCell ref="F82:F85"/>
    <mergeCell ref="B67:D67"/>
    <mergeCell ref="A1:F1"/>
    <mergeCell ref="A2:F2"/>
    <mergeCell ref="A3:F3"/>
    <mergeCell ref="A13:F13"/>
    <mergeCell ref="B8:D8"/>
    <mergeCell ref="B6:F6"/>
    <mergeCell ref="B83:B85"/>
    <mergeCell ref="A81:A85"/>
    <mergeCell ref="B107:D107"/>
    <mergeCell ref="A10:D10"/>
    <mergeCell ref="C82:C85"/>
    <mergeCell ref="D82:D85"/>
    <mergeCell ref="E82:E85"/>
    <mergeCell ref="B70:D70"/>
    <mergeCell ref="A96:F96"/>
    <mergeCell ref="B22:D22"/>
    <mergeCell ref="B34:D34"/>
    <mergeCell ref="B38:D38"/>
    <mergeCell ref="B54:D54"/>
    <mergeCell ref="B63:D63"/>
    <mergeCell ref="B60:D60"/>
    <mergeCell ref="B94:D94"/>
    <mergeCell ref="A36:F36"/>
    <mergeCell ref="A42:E42"/>
  </mergeCells>
  <pageMargins left="0.75" right="0.5" top="0.5" bottom="0.25" header="0" footer="0"/>
  <pageSetup paperSize="9" scale="81" fitToHeight="0" orientation="portrait" r:id="rId1"/>
  <headerFooter alignWithMargins="0">
    <oddFooter>&amp;R&amp;P</oddFooter>
  </headerFooter>
  <rowBreaks count="4" manualBreakCount="4">
    <brk id="22" max="5" man="1"/>
    <brk id="34" max="5" man="1"/>
    <brk id="42" max="5" man="1"/>
    <brk id="5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39"/>
  <sheetViews>
    <sheetView zoomScale="120" zoomScaleNormal="120" workbookViewId="0">
      <selection activeCell="E31" sqref="E31"/>
    </sheetView>
  </sheetViews>
  <sheetFormatPr defaultRowHeight="16.5"/>
  <cols>
    <col min="1" max="1" width="5" style="15" customWidth="1"/>
    <col min="2" max="2" width="50.85546875" style="16" customWidth="1"/>
    <col min="3" max="3" width="7.7109375" style="151" customWidth="1"/>
    <col min="4" max="4" width="9" style="17" customWidth="1"/>
    <col min="5" max="5" width="11.28515625" style="228" customWidth="1"/>
    <col min="6" max="6" width="13.5703125" style="9" customWidth="1"/>
    <col min="7" max="8" width="9.140625" style="32"/>
  </cols>
  <sheetData>
    <row r="1" spans="1:8" ht="20.25" customHeight="1">
      <c r="A1" s="505" t="s">
        <v>181</v>
      </c>
      <c r="B1" s="506"/>
      <c r="C1" s="506"/>
      <c r="D1" s="506"/>
      <c r="E1" s="506"/>
      <c r="F1" s="507"/>
    </row>
    <row r="2" spans="1:8">
      <c r="A2" s="508"/>
      <c r="B2" s="508"/>
      <c r="C2" s="509"/>
      <c r="D2" s="509"/>
      <c r="E2" s="509"/>
    </row>
    <row r="3" spans="1:8">
      <c r="A3" s="510" t="s">
        <v>0</v>
      </c>
      <c r="B3" s="511"/>
      <c r="C3" s="511"/>
      <c r="D3" s="511"/>
      <c r="E3" s="511"/>
      <c r="F3" s="511"/>
    </row>
    <row r="4" spans="1:8">
      <c r="A4" s="26"/>
      <c r="D4" s="27"/>
      <c r="E4" s="226"/>
      <c r="F4" s="28"/>
    </row>
    <row r="5" spans="1:8" s="242" customFormat="1" ht="29.25" customHeight="1">
      <c r="A5" s="322" t="s">
        <v>1</v>
      </c>
      <c r="B5" s="323" t="s">
        <v>2</v>
      </c>
      <c r="C5" s="323" t="s">
        <v>22</v>
      </c>
      <c r="D5" s="324" t="s">
        <v>3</v>
      </c>
      <c r="E5" s="325" t="s">
        <v>4</v>
      </c>
      <c r="F5" s="323" t="s">
        <v>5</v>
      </c>
      <c r="G5" s="32"/>
      <c r="H5" s="32"/>
    </row>
    <row r="6" spans="1:8" s="408" customFormat="1" ht="41.25" customHeight="1">
      <c r="A6" s="411" t="s">
        <v>6</v>
      </c>
      <c r="B6" s="518" t="s">
        <v>140</v>
      </c>
      <c r="C6" s="519"/>
      <c r="D6" s="519"/>
      <c r="E6" s="519"/>
      <c r="F6" s="520"/>
      <c r="G6" s="412"/>
      <c r="H6" s="412"/>
    </row>
    <row r="7" spans="1:8" ht="18" customHeight="1">
      <c r="A7" s="303" t="s">
        <v>155</v>
      </c>
      <c r="B7" s="303"/>
      <c r="C7" s="289" t="s">
        <v>55</v>
      </c>
      <c r="D7" s="290" t="s">
        <v>56</v>
      </c>
      <c r="E7" s="291" t="s">
        <v>57</v>
      </c>
      <c r="F7" s="292" t="s">
        <v>58</v>
      </c>
    </row>
    <row r="8" spans="1:8" ht="33">
      <c r="A8" s="43">
        <v>1</v>
      </c>
      <c r="B8" s="11" t="s">
        <v>92</v>
      </c>
      <c r="C8" s="154"/>
      <c r="D8" s="12"/>
      <c r="E8" s="227"/>
      <c r="F8" s="13"/>
    </row>
    <row r="9" spans="1:8">
      <c r="A9" s="43" t="s">
        <v>148</v>
      </c>
      <c r="B9" s="11" t="s">
        <v>154</v>
      </c>
      <c r="C9" s="4" t="s">
        <v>12</v>
      </c>
      <c r="D9" s="19">
        <v>10</v>
      </c>
      <c r="E9" s="319">
        <v>2000</v>
      </c>
      <c r="F9" s="21">
        <f>+E9*D9</f>
        <v>20000</v>
      </c>
    </row>
    <row r="10" spans="1:8" s="97" customFormat="1">
      <c r="A10" s="390" t="s">
        <v>148</v>
      </c>
      <c r="B10" s="30" t="s">
        <v>156</v>
      </c>
      <c r="C10" s="4" t="s">
        <v>12</v>
      </c>
      <c r="D10" s="19">
        <v>4</v>
      </c>
      <c r="E10" s="319">
        <v>2000</v>
      </c>
      <c r="F10" s="21">
        <f>+E10*D10</f>
        <v>8000</v>
      </c>
      <c r="G10" s="32"/>
      <c r="H10" s="32"/>
    </row>
    <row r="11" spans="1:8" s="97" customFormat="1" ht="134.25" customHeight="1">
      <c r="A11" s="390" t="s">
        <v>152</v>
      </c>
      <c r="B11" s="321" t="s">
        <v>159</v>
      </c>
      <c r="C11" s="4" t="s">
        <v>93</v>
      </c>
      <c r="D11" s="19">
        <v>2</v>
      </c>
      <c r="E11" s="319">
        <v>12000</v>
      </c>
      <c r="F11" s="21">
        <f>+E11*D11</f>
        <v>24000</v>
      </c>
      <c r="G11" s="32"/>
      <c r="H11" s="32"/>
    </row>
    <row r="12" spans="1:8" s="97" customFormat="1" ht="76.5" customHeight="1">
      <c r="A12" s="38">
        <v>2</v>
      </c>
      <c r="B12" s="201" t="s">
        <v>94</v>
      </c>
      <c r="C12" s="200" t="s">
        <v>10</v>
      </c>
      <c r="D12" s="199">
        <v>8</v>
      </c>
      <c r="E12" s="319">
        <v>800</v>
      </c>
      <c r="F12" s="13">
        <f t="shared" ref="F12" si="0">ROUND(D12*E12,2)</f>
        <v>6400</v>
      </c>
      <c r="G12" s="32"/>
      <c r="H12" s="32"/>
    </row>
    <row r="13" spans="1:8" s="97" customFormat="1" ht="34.5" customHeight="1" thickBot="1">
      <c r="A13" s="38">
        <v>3</v>
      </c>
      <c r="B13" s="261" t="s">
        <v>217</v>
      </c>
      <c r="C13" s="4" t="s">
        <v>12</v>
      </c>
      <c r="D13" s="19">
        <v>4</v>
      </c>
      <c r="E13" s="319">
        <v>2000</v>
      </c>
      <c r="F13" s="135">
        <f>+E13*D13</f>
        <v>8000</v>
      </c>
      <c r="G13" s="32"/>
      <c r="H13" s="32"/>
    </row>
    <row r="14" spans="1:8" s="97" customFormat="1" ht="15" customHeight="1" thickBot="1">
      <c r="A14" s="262">
        <v>1</v>
      </c>
      <c r="B14" s="515" t="s">
        <v>95</v>
      </c>
      <c r="C14" s="516"/>
      <c r="D14" s="517"/>
      <c r="E14" s="304" t="s">
        <v>8</v>
      </c>
      <c r="F14" s="281">
        <f>SUM(F8:F13)</f>
        <v>66400</v>
      </c>
      <c r="G14" s="32"/>
      <c r="H14" s="32"/>
    </row>
    <row r="15" spans="1:8">
      <c r="A15" s="326" t="s">
        <v>30</v>
      </c>
      <c r="B15" s="327"/>
      <c r="C15" s="327"/>
      <c r="D15" s="327"/>
      <c r="E15" s="327"/>
      <c r="F15" s="328"/>
    </row>
    <row r="16" spans="1:8" ht="119.25" customHeight="1" thickBot="1">
      <c r="A16" s="329" t="s">
        <v>6</v>
      </c>
      <c r="B16" s="261" t="s">
        <v>186</v>
      </c>
      <c r="C16" s="154" t="s">
        <v>16</v>
      </c>
      <c r="D16" s="12">
        <v>70</v>
      </c>
      <c r="E16" s="13">
        <v>1000</v>
      </c>
      <c r="F16" s="330">
        <f>ROUND(D16*E16,2)</f>
        <v>70000</v>
      </c>
    </row>
    <row r="17" spans="1:6" ht="17.25" thickBot="1">
      <c r="A17" s="331">
        <v>2</v>
      </c>
      <c r="B17" s="515" t="s">
        <v>20</v>
      </c>
      <c r="C17" s="516"/>
      <c r="D17" s="517"/>
      <c r="E17" s="332" t="s">
        <v>8</v>
      </c>
      <c r="F17" s="281">
        <f>SUM(F15:F16)</f>
        <v>70000</v>
      </c>
    </row>
    <row r="18" spans="1:6">
      <c r="A18" s="333"/>
      <c r="B18" s="334"/>
      <c r="C18" s="9"/>
      <c r="D18" s="151"/>
      <c r="E18" s="335"/>
      <c r="F18" s="336"/>
    </row>
    <row r="19" spans="1:6">
      <c r="A19" s="521" t="s">
        <v>17</v>
      </c>
      <c r="B19" s="522"/>
      <c r="C19" s="522"/>
      <c r="D19" s="522"/>
      <c r="E19" s="522"/>
      <c r="F19" s="523"/>
    </row>
    <row r="20" spans="1:6">
      <c r="A20" s="337"/>
      <c r="B20" s="338"/>
      <c r="C20" s="338"/>
      <c r="D20" s="338"/>
      <c r="E20" s="338"/>
      <c r="F20" s="339" t="s">
        <v>18</v>
      </c>
    </row>
    <row r="21" spans="1:6">
      <c r="A21" s="340">
        <v>1</v>
      </c>
      <c r="B21" s="341" t="s">
        <v>95</v>
      </c>
      <c r="C21" s="342"/>
      <c r="D21" s="343"/>
      <c r="E21" s="344"/>
      <c r="F21" s="345">
        <f>SUM(F5:F13)</f>
        <v>66400</v>
      </c>
    </row>
    <row r="22" spans="1:6" ht="17.25" thickBot="1">
      <c r="A22" s="8">
        <v>2</v>
      </c>
      <c r="B22" s="346" t="s">
        <v>20</v>
      </c>
      <c r="C22" s="347"/>
      <c r="D22" s="154"/>
      <c r="E22" s="347"/>
      <c r="F22" s="348">
        <f>F17</f>
        <v>70000</v>
      </c>
    </row>
    <row r="23" spans="1:6" ht="17.25" thickBot="1">
      <c r="A23" s="515" t="s">
        <v>21</v>
      </c>
      <c r="B23" s="516"/>
      <c r="C23" s="516"/>
      <c r="D23" s="517"/>
      <c r="E23" s="349" t="s">
        <v>8</v>
      </c>
      <c r="F23" s="389">
        <f>SUM(F21:F22)</f>
        <v>136400</v>
      </c>
    </row>
    <row r="24" spans="1:6">
      <c r="A24" s="512" t="s">
        <v>96</v>
      </c>
      <c r="B24" s="513"/>
      <c r="C24" s="513"/>
      <c r="D24" s="513"/>
      <c r="E24" s="513"/>
      <c r="F24" s="514"/>
    </row>
    <row r="25" spans="1:6" ht="15" customHeight="1">
      <c r="A25" s="529" t="s">
        <v>97</v>
      </c>
      <c r="B25" s="530"/>
      <c r="C25" s="289" t="s">
        <v>55</v>
      </c>
      <c r="D25" s="290" t="s">
        <v>56</v>
      </c>
      <c r="E25" s="291" t="s">
        <v>57</v>
      </c>
      <c r="F25" s="292" t="s">
        <v>58</v>
      </c>
    </row>
    <row r="26" spans="1:6" ht="32.25" customHeight="1">
      <c r="A26" s="350" t="s">
        <v>98</v>
      </c>
      <c r="B26" s="351" t="s">
        <v>157</v>
      </c>
      <c r="C26" s="352" t="s">
        <v>12</v>
      </c>
      <c r="D26" s="353">
        <v>16</v>
      </c>
      <c r="E26" s="354">
        <v>2500</v>
      </c>
      <c r="F26" s="354">
        <f t="shared" ref="F26" si="1">ROUND(D26*E26,2)</f>
        <v>40000</v>
      </c>
    </row>
    <row r="27" spans="1:6" ht="18" customHeight="1" thickBot="1">
      <c r="A27" s="350" t="s">
        <v>99</v>
      </c>
      <c r="B27" s="355" t="s">
        <v>100</v>
      </c>
      <c r="C27" s="199" t="s">
        <v>12</v>
      </c>
      <c r="D27" s="353">
        <v>8</v>
      </c>
      <c r="E27" s="356">
        <v>2500</v>
      </c>
      <c r="F27" s="357">
        <f>ROUND(D27*E27,2)</f>
        <v>20000</v>
      </c>
    </row>
    <row r="28" spans="1:6" ht="17.25" thickBot="1">
      <c r="A28" s="474" t="s">
        <v>101</v>
      </c>
      <c r="B28" s="474"/>
      <c r="C28" s="474"/>
      <c r="D28" s="474"/>
      <c r="E28" s="349" t="s">
        <v>8</v>
      </c>
      <c r="F28" s="358">
        <f>SUM(F26:F27)</f>
        <v>60000</v>
      </c>
    </row>
    <row r="29" spans="1:6" ht="14.25" customHeight="1">
      <c r="A29" s="529" t="s">
        <v>161</v>
      </c>
      <c r="B29" s="531"/>
      <c r="C29" s="289" t="s">
        <v>55</v>
      </c>
      <c r="D29" s="290" t="s">
        <v>56</v>
      </c>
      <c r="E29" s="291" t="s">
        <v>57</v>
      </c>
      <c r="F29" s="292" t="s">
        <v>58</v>
      </c>
    </row>
    <row r="30" spans="1:6" ht="32.25" customHeight="1">
      <c r="A30" s="43">
        <v>2.1</v>
      </c>
      <c r="B30" s="359" t="s">
        <v>220</v>
      </c>
      <c r="C30" s="199" t="s">
        <v>12</v>
      </c>
      <c r="D30" s="353">
        <v>1</v>
      </c>
      <c r="E30" s="356">
        <v>200000</v>
      </c>
      <c r="F30" s="360">
        <f t="shared" ref="F30" si="2">ROUND(D30*E30,2)</f>
        <v>200000</v>
      </c>
    </row>
    <row r="31" spans="1:6" ht="33.75" thickBot="1">
      <c r="A31" s="43">
        <v>2.2000000000000002</v>
      </c>
      <c r="B31" s="361" t="s">
        <v>158</v>
      </c>
      <c r="C31" s="199" t="s">
        <v>7</v>
      </c>
      <c r="D31" s="353">
        <v>1</v>
      </c>
      <c r="E31" s="356">
        <v>30000</v>
      </c>
      <c r="F31" s="357">
        <f t="shared" ref="F31" si="3">ROUND(D31*E31,2)</f>
        <v>30000</v>
      </c>
    </row>
    <row r="32" spans="1:6" ht="17.25" thickBot="1">
      <c r="A32" s="515" t="s">
        <v>102</v>
      </c>
      <c r="B32" s="516"/>
      <c r="C32" s="516"/>
      <c r="D32" s="517"/>
      <c r="E32" s="349" t="s">
        <v>8</v>
      </c>
      <c r="F32" s="358">
        <f>SUM(F30:F31)</f>
        <v>230000</v>
      </c>
    </row>
    <row r="33" spans="1:8" ht="15" customHeight="1">
      <c r="A33" s="529" t="s">
        <v>162</v>
      </c>
      <c r="B33" s="530"/>
      <c r="C33" s="289" t="s">
        <v>55</v>
      </c>
      <c r="D33" s="290" t="s">
        <v>56</v>
      </c>
      <c r="E33" s="291" t="s">
        <v>57</v>
      </c>
      <c r="F33" s="292" t="s">
        <v>58</v>
      </c>
    </row>
    <row r="34" spans="1:8" s="408" customFormat="1" ht="117.75" customHeight="1">
      <c r="A34" s="449" t="s">
        <v>163</v>
      </c>
      <c r="B34" s="450" t="s">
        <v>210</v>
      </c>
      <c r="C34" s="451" t="s">
        <v>12</v>
      </c>
      <c r="D34" s="452">
        <v>10</v>
      </c>
      <c r="E34" s="453">
        <v>25000</v>
      </c>
      <c r="F34" s="454">
        <f t="shared" ref="F34:F35" si="4">ROUND(D34*E34,2)</f>
        <v>250000</v>
      </c>
      <c r="G34" s="412"/>
      <c r="H34" s="412"/>
    </row>
    <row r="35" spans="1:8" s="408" customFormat="1" ht="180.75" customHeight="1">
      <c r="A35" s="455">
        <v>3.2</v>
      </c>
      <c r="B35" s="456" t="s">
        <v>164</v>
      </c>
      <c r="C35" s="451" t="s">
        <v>12</v>
      </c>
      <c r="D35" s="452">
        <v>2</v>
      </c>
      <c r="E35" s="453">
        <v>30000</v>
      </c>
      <c r="F35" s="457">
        <f t="shared" si="4"/>
        <v>60000</v>
      </c>
      <c r="G35" s="458"/>
      <c r="H35" s="412"/>
    </row>
    <row r="36" spans="1:8" s="408" customFormat="1" ht="144" customHeight="1">
      <c r="A36" s="455">
        <v>3.3</v>
      </c>
      <c r="B36" s="450" t="s">
        <v>165</v>
      </c>
      <c r="C36" s="459" t="s">
        <v>93</v>
      </c>
      <c r="D36" s="452">
        <v>2</v>
      </c>
      <c r="E36" s="460">
        <v>195000</v>
      </c>
      <c r="F36" s="461">
        <f t="shared" ref="F36" si="5">D36*E36</f>
        <v>390000</v>
      </c>
      <c r="G36" s="458"/>
      <c r="H36" s="412"/>
    </row>
    <row r="37" spans="1:8" s="408" customFormat="1" ht="153" customHeight="1">
      <c r="A37" s="462">
        <v>3.4</v>
      </c>
      <c r="B37" s="463" t="s">
        <v>187</v>
      </c>
      <c r="C37" s="451" t="s">
        <v>12</v>
      </c>
      <c r="D37" s="452">
        <v>4</v>
      </c>
      <c r="E37" s="453">
        <v>17000</v>
      </c>
      <c r="F37" s="457">
        <f t="shared" ref="F37" si="6">ROUND(D37*E37,2)</f>
        <v>68000</v>
      </c>
      <c r="G37" s="458"/>
      <c r="H37" s="412"/>
    </row>
    <row r="38" spans="1:8" ht="51" customHeight="1">
      <c r="A38" s="527" t="s">
        <v>32</v>
      </c>
      <c r="B38" s="362" t="s">
        <v>103</v>
      </c>
      <c r="C38" s="363"/>
      <c r="D38" s="364"/>
      <c r="E38" s="365"/>
      <c r="F38" s="365"/>
    </row>
    <row r="39" spans="1:8" ht="50.25" thickBot="1">
      <c r="A39" s="528"/>
      <c r="B39" s="464" t="s">
        <v>211</v>
      </c>
      <c r="C39" s="352" t="s">
        <v>12</v>
      </c>
      <c r="D39" s="366">
        <v>1</v>
      </c>
      <c r="E39" s="354">
        <v>2500</v>
      </c>
      <c r="F39" s="354">
        <f t="shared" ref="F39:F41" si="7">ROUND(D39*E39,2)</f>
        <v>2500</v>
      </c>
    </row>
    <row r="40" spans="1:8" ht="49.5">
      <c r="A40" s="528"/>
      <c r="B40" s="403" t="s">
        <v>212</v>
      </c>
      <c r="C40" s="352" t="s">
        <v>12</v>
      </c>
      <c r="D40" s="366">
        <v>8</v>
      </c>
      <c r="E40" s="354">
        <v>12000</v>
      </c>
      <c r="F40" s="354">
        <f t="shared" si="7"/>
        <v>96000</v>
      </c>
    </row>
    <row r="41" spans="1:8" ht="50.25" thickBot="1">
      <c r="A41" s="528"/>
      <c r="B41" s="465" t="s">
        <v>213</v>
      </c>
      <c r="C41" s="352" t="s">
        <v>12</v>
      </c>
      <c r="D41" s="366">
        <v>2</v>
      </c>
      <c r="E41" s="354">
        <v>210000</v>
      </c>
      <c r="F41" s="354">
        <f t="shared" si="7"/>
        <v>420000</v>
      </c>
    </row>
    <row r="42" spans="1:8" ht="17.25" thickBot="1">
      <c r="A42" s="367">
        <v>3</v>
      </c>
      <c r="B42" s="515" t="s">
        <v>111</v>
      </c>
      <c r="C42" s="516"/>
      <c r="D42" s="517"/>
      <c r="E42" s="349" t="s">
        <v>8</v>
      </c>
      <c r="F42" s="358">
        <f>SUM(F34:F41)</f>
        <v>1286500</v>
      </c>
    </row>
    <row r="43" spans="1:8" ht="15" customHeight="1">
      <c r="A43" s="529" t="s">
        <v>104</v>
      </c>
      <c r="B43" s="530"/>
      <c r="C43" s="289" t="s">
        <v>55</v>
      </c>
      <c r="D43" s="290" t="s">
        <v>56</v>
      </c>
      <c r="E43" s="291" t="s">
        <v>57</v>
      </c>
      <c r="F43" s="292" t="s">
        <v>58</v>
      </c>
    </row>
    <row r="44" spans="1:8" ht="51" customHeight="1" thickBot="1">
      <c r="A44" s="329" t="s">
        <v>105</v>
      </c>
      <c r="B44" s="261" t="s">
        <v>106</v>
      </c>
      <c r="C44" s="154" t="s">
        <v>77</v>
      </c>
      <c r="D44" s="200">
        <v>4</v>
      </c>
      <c r="E44" s="356">
        <v>7000</v>
      </c>
      <c r="F44" s="357">
        <f>ROUND(D44*E44,2)</f>
        <v>28000</v>
      </c>
    </row>
    <row r="45" spans="1:8" ht="17.25" thickBot="1">
      <c r="A45" s="368" t="s">
        <v>180</v>
      </c>
      <c r="B45" s="515" t="s">
        <v>112</v>
      </c>
      <c r="C45" s="516"/>
      <c r="D45" s="517"/>
      <c r="E45" s="349" t="s">
        <v>8</v>
      </c>
      <c r="F45" s="358">
        <f>SUM(F44:F44)</f>
        <v>28000</v>
      </c>
    </row>
    <row r="46" spans="1:8" ht="17.25" thickBot="1">
      <c r="A46" s="369"/>
      <c r="B46" s="369"/>
      <c r="C46" s="369"/>
      <c r="D46" s="370"/>
      <c r="E46" s="369"/>
      <c r="F46" s="369"/>
    </row>
    <row r="47" spans="1:8" ht="18" thickTop="1" thickBot="1">
      <c r="A47" s="524" t="s">
        <v>107</v>
      </c>
      <c r="B47" s="525"/>
      <c r="C47" s="525"/>
      <c r="D47" s="525"/>
      <c r="E47" s="525"/>
      <c r="F47" s="526"/>
    </row>
    <row r="48" spans="1:8" ht="17.25" thickTop="1">
      <c r="A48" s="371"/>
      <c r="B48" s="371"/>
      <c r="C48" s="371"/>
      <c r="D48" s="151"/>
      <c r="E48" s="371"/>
      <c r="F48" s="372" t="s">
        <v>108</v>
      </c>
    </row>
    <row r="49" spans="1:6">
      <c r="A49" s="373">
        <v>1</v>
      </c>
      <c r="B49" s="374" t="s">
        <v>101</v>
      </c>
      <c r="C49" s="375" t="s">
        <v>109</v>
      </c>
      <c r="D49" s="376"/>
      <c r="E49" s="375"/>
      <c r="F49" s="377">
        <f>F28</f>
        <v>60000</v>
      </c>
    </row>
    <row r="50" spans="1:6">
      <c r="A50" s="378">
        <v>2</v>
      </c>
      <c r="B50" s="379" t="s">
        <v>110</v>
      </c>
      <c r="C50" s="371" t="s">
        <v>109</v>
      </c>
      <c r="D50" s="151"/>
      <c r="E50" s="371"/>
      <c r="F50" s="380">
        <f>F32</f>
        <v>230000</v>
      </c>
    </row>
    <row r="51" spans="1:6">
      <c r="A51" s="378">
        <v>3</v>
      </c>
      <c r="B51" s="379" t="s">
        <v>111</v>
      </c>
      <c r="C51" s="371" t="s">
        <v>109</v>
      </c>
      <c r="D51" s="151"/>
      <c r="E51" s="371"/>
      <c r="F51" s="380">
        <f>F42</f>
        <v>1286500</v>
      </c>
    </row>
    <row r="52" spans="1:6" ht="17.25" thickBot="1">
      <c r="A52" s="378">
        <v>4</v>
      </c>
      <c r="B52" s="379" t="s">
        <v>112</v>
      </c>
      <c r="C52" s="371" t="s">
        <v>109</v>
      </c>
      <c r="D52" s="151"/>
      <c r="E52" s="371"/>
      <c r="F52" s="380">
        <f>F45</f>
        <v>28000</v>
      </c>
    </row>
    <row r="53" spans="1:6" ht="17.25" thickBot="1">
      <c r="A53" s="515" t="s">
        <v>96</v>
      </c>
      <c r="B53" s="516"/>
      <c r="C53" s="516"/>
      <c r="D53" s="516"/>
      <c r="E53" s="349" t="s">
        <v>8</v>
      </c>
      <c r="F53" s="426">
        <f>SUM(F49:F52)</f>
        <v>1604500</v>
      </c>
    </row>
    <row r="54" spans="1:6">
      <c r="E54" s="18"/>
    </row>
    <row r="55" spans="1:6">
      <c r="E55" s="18"/>
    </row>
    <row r="56" spans="1:6">
      <c r="A56" s="521" t="s">
        <v>182</v>
      </c>
      <c r="B56" s="522"/>
      <c r="C56" s="522"/>
      <c r="D56" s="522"/>
      <c r="E56" s="522"/>
      <c r="F56" s="523"/>
    </row>
    <row r="57" spans="1:6">
      <c r="A57" s="381" t="s">
        <v>113</v>
      </c>
      <c r="B57" s="382" t="s">
        <v>114</v>
      </c>
      <c r="E57" s="18"/>
      <c r="F57" s="383">
        <f>F23</f>
        <v>136400</v>
      </c>
    </row>
    <row r="58" spans="1:6" ht="17.25" thickBot="1">
      <c r="A58" s="384" t="s">
        <v>115</v>
      </c>
      <c r="B58" s="385" t="s">
        <v>116</v>
      </c>
      <c r="C58" s="386"/>
      <c r="D58" s="386"/>
      <c r="E58" s="387"/>
      <c r="F58" s="348">
        <f>F53</f>
        <v>1604500</v>
      </c>
    </row>
    <row r="59" spans="1:6" ht="17.25" thickBot="1">
      <c r="E59" s="388" t="s">
        <v>8</v>
      </c>
      <c r="F59" s="427">
        <f>SUM(F57:F58)</f>
        <v>1740900</v>
      </c>
    </row>
    <row r="60" spans="1:6">
      <c r="E60" s="18"/>
    </row>
    <row r="61" spans="1:6">
      <c r="E61" s="18"/>
    </row>
    <row r="62" spans="1:6">
      <c r="E62" s="18"/>
    </row>
    <row r="63" spans="1:6">
      <c r="E63" s="18"/>
    </row>
    <row r="64" spans="1:6">
      <c r="E64" s="18"/>
    </row>
    <row r="65" spans="5:5">
      <c r="E65" s="18"/>
    </row>
    <row r="66" spans="5:5">
      <c r="E66" s="18"/>
    </row>
    <row r="67" spans="5:5">
      <c r="E67" s="18"/>
    </row>
    <row r="68" spans="5:5">
      <c r="E68" s="18"/>
    </row>
    <row r="69" spans="5:5">
      <c r="E69" s="18"/>
    </row>
    <row r="70" spans="5:5">
      <c r="E70" s="18"/>
    </row>
    <row r="71" spans="5:5">
      <c r="E71" s="18"/>
    </row>
    <row r="72" spans="5:5">
      <c r="E72" s="18"/>
    </row>
    <row r="73" spans="5:5">
      <c r="E73" s="18"/>
    </row>
    <row r="74" spans="5:5">
      <c r="E74" s="18"/>
    </row>
    <row r="75" spans="5:5">
      <c r="E75" s="18"/>
    </row>
    <row r="76" spans="5:5">
      <c r="E76" s="18"/>
    </row>
    <row r="77" spans="5:5">
      <c r="E77" s="18"/>
    </row>
    <row r="78" spans="5:5">
      <c r="E78" s="18"/>
    </row>
    <row r="79" spans="5:5">
      <c r="E79" s="18"/>
    </row>
    <row r="80" spans="5:5">
      <c r="E80" s="18"/>
    </row>
    <row r="81" spans="5:5">
      <c r="E81" s="18"/>
    </row>
    <row r="82" spans="5:5">
      <c r="E82" s="18"/>
    </row>
    <row r="83" spans="5:5">
      <c r="E83" s="18"/>
    </row>
    <row r="84" spans="5:5">
      <c r="E84" s="18"/>
    </row>
    <row r="85" spans="5:5">
      <c r="E85" s="18"/>
    </row>
    <row r="86" spans="5:5">
      <c r="E86" s="18"/>
    </row>
    <row r="87" spans="5:5">
      <c r="E87" s="18"/>
    </row>
    <row r="88" spans="5:5">
      <c r="E88" s="18"/>
    </row>
    <row r="89" spans="5:5">
      <c r="E89" s="18"/>
    </row>
    <row r="90" spans="5:5">
      <c r="E90" s="18"/>
    </row>
    <row r="91" spans="5:5">
      <c r="E91" s="18"/>
    </row>
    <row r="92" spans="5:5">
      <c r="E92" s="18"/>
    </row>
    <row r="93" spans="5:5">
      <c r="E93" s="18"/>
    </row>
    <row r="94" spans="5:5">
      <c r="E94" s="18"/>
    </row>
    <row r="95" spans="5:5">
      <c r="E95" s="18"/>
    </row>
    <row r="96" spans="5:5">
      <c r="E96" s="18"/>
    </row>
    <row r="97" spans="5:5">
      <c r="E97" s="18"/>
    </row>
    <row r="98" spans="5:5">
      <c r="E98" s="18"/>
    </row>
    <row r="99" spans="5:5">
      <c r="E99" s="18"/>
    </row>
    <row r="100" spans="5:5">
      <c r="E100" s="18"/>
    </row>
    <row r="101" spans="5:5">
      <c r="E101" s="18"/>
    </row>
    <row r="102" spans="5:5">
      <c r="E102" s="18"/>
    </row>
    <row r="103" spans="5:5">
      <c r="E103" s="18"/>
    </row>
    <row r="104" spans="5:5">
      <c r="E104" s="18"/>
    </row>
    <row r="105" spans="5:5">
      <c r="E105" s="18"/>
    </row>
    <row r="106" spans="5:5">
      <c r="E106" s="18"/>
    </row>
    <row r="107" spans="5:5">
      <c r="E107" s="18"/>
    </row>
    <row r="108" spans="5:5">
      <c r="E108" s="18"/>
    </row>
    <row r="109" spans="5:5">
      <c r="E109" s="18"/>
    </row>
    <row r="110" spans="5:5">
      <c r="E110" s="18"/>
    </row>
    <row r="111" spans="5:5">
      <c r="E111" s="18"/>
    </row>
    <row r="112" spans="5:5">
      <c r="E112" s="18"/>
    </row>
    <row r="113" spans="5:5">
      <c r="E113" s="18"/>
    </row>
    <row r="114" spans="5:5">
      <c r="E114" s="18"/>
    </row>
    <row r="115" spans="5:5">
      <c r="E115" s="18"/>
    </row>
    <row r="116" spans="5:5">
      <c r="E116" s="18"/>
    </row>
    <row r="117" spans="5:5">
      <c r="E117" s="18"/>
    </row>
    <row r="118" spans="5:5">
      <c r="E118" s="18"/>
    </row>
    <row r="119" spans="5:5">
      <c r="E119" s="18"/>
    </row>
    <row r="120" spans="5:5">
      <c r="E120" s="18"/>
    </row>
    <row r="121" spans="5:5">
      <c r="E121" s="18"/>
    </row>
    <row r="122" spans="5:5">
      <c r="E122" s="18"/>
    </row>
    <row r="123" spans="5:5">
      <c r="E123" s="18"/>
    </row>
    <row r="124" spans="5:5">
      <c r="E124" s="18"/>
    </row>
    <row r="125" spans="5:5">
      <c r="E125" s="18"/>
    </row>
    <row r="126" spans="5:5">
      <c r="E126" s="18"/>
    </row>
    <row r="127" spans="5:5">
      <c r="E127" s="18"/>
    </row>
    <row r="128" spans="5:5">
      <c r="E128" s="18"/>
    </row>
    <row r="129" spans="5:5">
      <c r="E129" s="18"/>
    </row>
    <row r="130" spans="5:5">
      <c r="E130" s="18"/>
    </row>
    <row r="131" spans="5:5">
      <c r="E131" s="18"/>
    </row>
    <row r="132" spans="5:5">
      <c r="E132" s="18"/>
    </row>
    <row r="133" spans="5:5">
      <c r="E133" s="18"/>
    </row>
    <row r="134" spans="5:5">
      <c r="E134" s="18"/>
    </row>
    <row r="135" spans="5:5">
      <c r="E135" s="18"/>
    </row>
    <row r="136" spans="5:5">
      <c r="E136" s="18"/>
    </row>
    <row r="137" spans="5:5">
      <c r="E137" s="18"/>
    </row>
    <row r="138" spans="5:5">
      <c r="E138" s="18"/>
    </row>
    <row r="139" spans="5:5">
      <c r="E139" s="18"/>
    </row>
    <row r="140" spans="5:5">
      <c r="E140" s="18"/>
    </row>
    <row r="141" spans="5:5">
      <c r="E141" s="18"/>
    </row>
    <row r="142" spans="5:5">
      <c r="E142" s="18"/>
    </row>
    <row r="143" spans="5:5">
      <c r="E143" s="18"/>
    </row>
    <row r="144" spans="5:5">
      <c r="E144" s="18"/>
    </row>
    <row r="145" spans="5:5">
      <c r="E145" s="18"/>
    </row>
    <row r="146" spans="5:5">
      <c r="E146" s="18"/>
    </row>
    <row r="147" spans="5:5">
      <c r="E147" s="18"/>
    </row>
    <row r="148" spans="5:5">
      <c r="E148" s="18"/>
    </row>
    <row r="149" spans="5:5">
      <c r="E149" s="18"/>
    </row>
    <row r="150" spans="5:5">
      <c r="E150" s="18"/>
    </row>
    <row r="151" spans="5:5">
      <c r="E151" s="18"/>
    </row>
    <row r="152" spans="5:5">
      <c r="E152" s="18"/>
    </row>
    <row r="153" spans="5:5">
      <c r="E153" s="18"/>
    </row>
    <row r="154" spans="5:5">
      <c r="E154" s="18"/>
    </row>
    <row r="155" spans="5:5">
      <c r="E155" s="18"/>
    </row>
    <row r="156" spans="5:5">
      <c r="E156" s="18"/>
    </row>
    <row r="157" spans="5:5">
      <c r="E157" s="18"/>
    </row>
    <row r="158" spans="5:5">
      <c r="E158" s="18"/>
    </row>
    <row r="159" spans="5:5">
      <c r="E159" s="18"/>
    </row>
    <row r="160" spans="5:5">
      <c r="E160" s="18"/>
    </row>
    <row r="161" spans="5:5">
      <c r="E161" s="18"/>
    </row>
    <row r="162" spans="5:5">
      <c r="E162" s="18"/>
    </row>
    <row r="163" spans="5:5">
      <c r="E163" s="18"/>
    </row>
    <row r="164" spans="5:5">
      <c r="E164" s="18"/>
    </row>
    <row r="165" spans="5:5">
      <c r="E165" s="18"/>
    </row>
    <row r="166" spans="5:5">
      <c r="E166" s="18"/>
    </row>
    <row r="167" spans="5:5">
      <c r="E167" s="18"/>
    </row>
    <row r="168" spans="5:5">
      <c r="E168" s="18"/>
    </row>
    <row r="169" spans="5:5">
      <c r="E169" s="18"/>
    </row>
    <row r="170" spans="5:5">
      <c r="E170" s="18"/>
    </row>
    <row r="171" spans="5:5">
      <c r="E171" s="18"/>
    </row>
    <row r="172" spans="5:5">
      <c r="E172" s="18"/>
    </row>
    <row r="173" spans="5:5">
      <c r="E173" s="18"/>
    </row>
    <row r="174" spans="5:5">
      <c r="E174" s="18"/>
    </row>
    <row r="175" spans="5:5">
      <c r="E175" s="18"/>
    </row>
    <row r="176" spans="5:5">
      <c r="E176" s="18"/>
    </row>
    <row r="177" spans="5:5">
      <c r="E177" s="18"/>
    </row>
    <row r="178" spans="5:5">
      <c r="E178" s="18"/>
    </row>
    <row r="179" spans="5:5">
      <c r="E179" s="18"/>
    </row>
    <row r="180" spans="5:5">
      <c r="E180" s="18"/>
    </row>
    <row r="181" spans="5:5">
      <c r="E181" s="18"/>
    </row>
    <row r="182" spans="5:5">
      <c r="E182" s="18"/>
    </row>
    <row r="183" spans="5:5">
      <c r="E183" s="18"/>
    </row>
    <row r="184" spans="5:5">
      <c r="E184" s="18"/>
    </row>
    <row r="185" spans="5:5">
      <c r="E185" s="18"/>
    </row>
    <row r="186" spans="5:5">
      <c r="E186" s="18"/>
    </row>
    <row r="187" spans="5:5">
      <c r="E187" s="18"/>
    </row>
    <row r="188" spans="5:5">
      <c r="E188" s="18"/>
    </row>
    <row r="189" spans="5:5">
      <c r="E189" s="18"/>
    </row>
    <row r="190" spans="5:5">
      <c r="E190" s="18"/>
    </row>
    <row r="191" spans="5:5">
      <c r="E191" s="18"/>
    </row>
    <row r="192" spans="5:5">
      <c r="E192" s="18"/>
    </row>
    <row r="193" spans="5:5">
      <c r="E193" s="18"/>
    </row>
    <row r="194" spans="5:5">
      <c r="E194" s="18"/>
    </row>
    <row r="195" spans="5:5">
      <c r="E195" s="18"/>
    </row>
    <row r="196" spans="5:5">
      <c r="E196" s="18"/>
    </row>
    <row r="197" spans="5:5">
      <c r="E197" s="18"/>
    </row>
    <row r="198" spans="5:5">
      <c r="E198" s="18"/>
    </row>
    <row r="199" spans="5:5">
      <c r="E199" s="18"/>
    </row>
    <row r="200" spans="5:5">
      <c r="E200" s="18"/>
    </row>
    <row r="201" spans="5:5">
      <c r="E201" s="18"/>
    </row>
    <row r="202" spans="5:5">
      <c r="E202" s="18"/>
    </row>
    <row r="203" spans="5:5">
      <c r="E203" s="18"/>
    </row>
    <row r="204" spans="5:5">
      <c r="E204" s="18"/>
    </row>
    <row r="205" spans="5:5">
      <c r="E205" s="18"/>
    </row>
    <row r="206" spans="5:5">
      <c r="E206" s="18"/>
    </row>
    <row r="207" spans="5:5">
      <c r="E207" s="18"/>
    </row>
    <row r="208" spans="5:5">
      <c r="E208" s="18"/>
    </row>
    <row r="209" spans="5:5">
      <c r="E209" s="18"/>
    </row>
    <row r="210" spans="5:5">
      <c r="E210" s="18"/>
    </row>
    <row r="211" spans="5:5">
      <c r="E211" s="18"/>
    </row>
    <row r="212" spans="5:5">
      <c r="E212" s="18"/>
    </row>
    <row r="213" spans="5:5">
      <c r="E213" s="18"/>
    </row>
    <row r="214" spans="5:5">
      <c r="E214" s="18"/>
    </row>
    <row r="215" spans="5:5">
      <c r="E215" s="18"/>
    </row>
    <row r="216" spans="5:5">
      <c r="E216" s="18"/>
    </row>
    <row r="217" spans="5:5">
      <c r="E217" s="18"/>
    </row>
    <row r="218" spans="5:5">
      <c r="E218" s="18"/>
    </row>
    <row r="219" spans="5:5">
      <c r="E219" s="18"/>
    </row>
    <row r="220" spans="5:5">
      <c r="E220" s="18"/>
    </row>
    <row r="221" spans="5:5">
      <c r="E221" s="18"/>
    </row>
    <row r="222" spans="5:5">
      <c r="E222" s="18"/>
    </row>
    <row r="223" spans="5:5">
      <c r="E223" s="18"/>
    </row>
    <row r="224" spans="5:5">
      <c r="E224" s="18"/>
    </row>
    <row r="225" spans="5:5">
      <c r="E225" s="18"/>
    </row>
    <row r="226" spans="5:5">
      <c r="E226" s="18"/>
    </row>
    <row r="227" spans="5:5">
      <c r="E227" s="18"/>
    </row>
    <row r="228" spans="5:5">
      <c r="E228" s="18"/>
    </row>
    <row r="229" spans="5:5">
      <c r="E229" s="18"/>
    </row>
    <row r="230" spans="5:5">
      <c r="E230" s="18"/>
    </row>
    <row r="231" spans="5:5">
      <c r="E231" s="18"/>
    </row>
    <row r="232" spans="5:5">
      <c r="E232" s="18"/>
    </row>
    <row r="233" spans="5:5">
      <c r="E233" s="18"/>
    </row>
    <row r="234" spans="5:5">
      <c r="E234" s="18"/>
    </row>
    <row r="235" spans="5:5">
      <c r="E235" s="18"/>
    </row>
    <row r="236" spans="5:5">
      <c r="E236" s="18"/>
    </row>
    <row r="237" spans="5:5">
      <c r="E237" s="18"/>
    </row>
    <row r="238" spans="5:5">
      <c r="E238" s="18"/>
    </row>
    <row r="239" spans="5:5">
      <c r="E239" s="18"/>
    </row>
    <row r="240" spans="5:5">
      <c r="E240" s="18"/>
    </row>
    <row r="1226" spans="1:8">
      <c r="B1226" s="9"/>
      <c r="D1226" s="151"/>
      <c r="E1226" s="151"/>
    </row>
    <row r="1227" spans="1:8">
      <c r="B1227" s="9"/>
      <c r="D1227" s="151"/>
      <c r="E1227" s="151"/>
    </row>
    <row r="1228" spans="1:8">
      <c r="B1228" s="9"/>
      <c r="D1228" s="151"/>
      <c r="E1228" s="151"/>
    </row>
    <row r="1229" spans="1:8">
      <c r="B1229" s="9"/>
      <c r="D1229" s="151"/>
      <c r="E1229" s="151"/>
    </row>
    <row r="1230" spans="1:8" s="1" customFormat="1">
      <c r="A1230" s="15"/>
      <c r="B1230" s="9"/>
      <c r="C1230" s="151"/>
      <c r="D1230" s="151"/>
      <c r="E1230" s="151"/>
      <c r="F1230" s="9"/>
      <c r="G1230" s="9"/>
      <c r="H1230" s="9"/>
    </row>
    <row r="1231" spans="1:8" s="1" customFormat="1">
      <c r="A1231" s="15"/>
      <c r="B1231" s="9"/>
      <c r="C1231" s="151"/>
      <c r="D1231" s="151"/>
      <c r="E1231" s="151"/>
      <c r="F1231" s="9"/>
      <c r="G1231" s="9"/>
      <c r="H1231" s="9"/>
    </row>
    <row r="1232" spans="1:8" s="1" customFormat="1">
      <c r="A1232" s="15"/>
      <c r="B1232" s="9"/>
      <c r="C1232" s="151"/>
      <c r="D1232" s="151"/>
      <c r="E1232" s="151"/>
      <c r="F1232" s="9"/>
      <c r="G1232" s="9"/>
      <c r="H1232" s="9"/>
    </row>
    <row r="1233" spans="1:8" s="1" customFormat="1">
      <c r="A1233" s="15"/>
      <c r="B1233" s="9"/>
      <c r="C1233" s="151"/>
      <c r="D1233" s="151"/>
      <c r="E1233" s="151"/>
      <c r="F1233" s="9"/>
      <c r="G1233" s="9"/>
      <c r="H1233" s="9"/>
    </row>
    <row r="1234" spans="1:8" s="1" customFormat="1">
      <c r="A1234" s="15"/>
      <c r="B1234" s="9"/>
      <c r="C1234" s="151"/>
      <c r="D1234" s="151"/>
      <c r="E1234" s="151"/>
      <c r="F1234" s="9"/>
      <c r="G1234" s="9"/>
      <c r="H1234" s="9"/>
    </row>
    <row r="1235" spans="1:8" s="1" customFormat="1">
      <c r="A1235" s="15"/>
      <c r="B1235" s="9"/>
      <c r="C1235" s="151"/>
      <c r="D1235" s="151"/>
      <c r="E1235" s="151"/>
      <c r="F1235" s="9"/>
      <c r="G1235" s="9"/>
      <c r="H1235" s="9"/>
    </row>
    <row r="1236" spans="1:8" s="1" customFormat="1">
      <c r="A1236" s="15"/>
      <c r="B1236" s="16"/>
      <c r="C1236" s="151"/>
      <c r="D1236" s="17"/>
      <c r="E1236" s="228"/>
      <c r="F1236" s="9"/>
      <c r="G1236" s="9"/>
      <c r="H1236" s="9"/>
    </row>
    <row r="1237" spans="1:8" s="1" customFormat="1">
      <c r="A1237" s="15"/>
      <c r="B1237" s="16"/>
      <c r="C1237" s="151"/>
      <c r="D1237" s="17"/>
      <c r="E1237" s="228"/>
      <c r="F1237" s="9"/>
      <c r="G1237" s="9"/>
      <c r="H1237" s="9"/>
    </row>
    <row r="1238" spans="1:8" s="1" customFormat="1">
      <c r="A1238" s="15"/>
      <c r="B1238" s="16"/>
      <c r="C1238" s="151"/>
      <c r="D1238" s="17"/>
      <c r="E1238" s="228"/>
      <c r="F1238" s="9"/>
      <c r="G1238" s="9"/>
      <c r="H1238" s="9"/>
    </row>
    <row r="1239" spans="1:8" s="1" customFormat="1">
      <c r="A1239" s="15"/>
      <c r="B1239" s="16"/>
      <c r="C1239" s="151"/>
      <c r="D1239" s="17"/>
      <c r="E1239" s="228"/>
      <c r="F1239" s="9"/>
      <c r="G1239" s="9"/>
      <c r="H1239" s="9"/>
    </row>
  </sheetData>
  <mergeCells count="21">
    <mergeCell ref="A56:F56"/>
    <mergeCell ref="A47:F47"/>
    <mergeCell ref="A53:D53"/>
    <mergeCell ref="A19:F19"/>
    <mergeCell ref="A23:D23"/>
    <mergeCell ref="A38:A41"/>
    <mergeCell ref="A28:D28"/>
    <mergeCell ref="A32:D32"/>
    <mergeCell ref="A43:B43"/>
    <mergeCell ref="B45:D45"/>
    <mergeCell ref="A25:B25"/>
    <mergeCell ref="A29:B29"/>
    <mergeCell ref="A33:B33"/>
    <mergeCell ref="B42:D42"/>
    <mergeCell ref="A1:F1"/>
    <mergeCell ref="A2:E2"/>
    <mergeCell ref="A3:F3"/>
    <mergeCell ref="A24:F24"/>
    <mergeCell ref="B17:D17"/>
    <mergeCell ref="B6:F6"/>
    <mergeCell ref="B14:D14"/>
  </mergeCells>
  <pageMargins left="0.7" right="0.45" top="0.75" bottom="0.5" header="0.3" footer="0.1"/>
  <pageSetup orientation="portrait" r:id="rId1"/>
  <ignoredErrors>
    <ignoredError sqref="F12:F13" formula="1"/>
    <ignoredError sqref="A26:A27 A6 A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X32"/>
  <sheetViews>
    <sheetView topLeftCell="A15" zoomScaleNormal="100" zoomScaleSheetLayoutView="100" workbookViewId="0">
      <selection activeCell="I17" sqref="I17"/>
    </sheetView>
  </sheetViews>
  <sheetFormatPr defaultColWidth="9.140625" defaultRowHeight="15"/>
  <cols>
    <col min="1" max="1" width="6.140625" style="161" customWidth="1"/>
    <col min="2" max="2" width="55.140625" style="162" customWidth="1"/>
    <col min="3" max="3" width="11" style="163" bestFit="1" customWidth="1"/>
    <col min="4" max="4" width="11.140625" style="164" bestFit="1" customWidth="1"/>
    <col min="5" max="5" width="15.140625" style="165" bestFit="1" customWidth="1"/>
    <col min="6" max="6" width="16.28515625" style="317" customWidth="1"/>
    <col min="24" max="16384" width="9.140625" style="52"/>
  </cols>
  <sheetData>
    <row r="1" spans="1:258" s="166" customFormat="1" ht="28.5" customHeight="1">
      <c r="A1" s="539" t="s">
        <v>184</v>
      </c>
      <c r="B1" s="539"/>
      <c r="C1" s="539"/>
      <c r="D1" s="539"/>
      <c r="E1" s="539"/>
      <c r="F1" s="539"/>
      <c r="G1"/>
      <c r="H1"/>
      <c r="I1"/>
      <c r="J1"/>
      <c r="K1"/>
      <c r="L1"/>
      <c r="M1"/>
      <c r="N1"/>
      <c r="O1"/>
      <c r="P1"/>
      <c r="Q1"/>
      <c r="R1"/>
      <c r="S1"/>
      <c r="T1"/>
      <c r="U1"/>
      <c r="V1"/>
      <c r="W1"/>
    </row>
    <row r="2" spans="1:258" s="50" customFormat="1">
      <c r="A2" s="540"/>
      <c r="B2" s="540"/>
      <c r="C2" s="540"/>
      <c r="D2" s="540"/>
      <c r="E2" s="540"/>
      <c r="F2" s="540"/>
      <c r="G2"/>
      <c r="H2"/>
      <c r="I2"/>
      <c r="J2"/>
      <c r="K2"/>
      <c r="L2"/>
      <c r="M2"/>
      <c r="N2"/>
      <c r="O2"/>
      <c r="P2"/>
      <c r="Q2"/>
      <c r="R2"/>
      <c r="S2"/>
      <c r="T2"/>
      <c r="U2"/>
      <c r="V2"/>
      <c r="W2"/>
    </row>
    <row r="3" spans="1:258" ht="15.75">
      <c r="A3" s="229" t="s">
        <v>139</v>
      </c>
      <c r="B3" s="230" t="s">
        <v>142</v>
      </c>
      <c r="C3" s="176" t="s">
        <v>55</v>
      </c>
      <c r="D3" s="231" t="s">
        <v>56</v>
      </c>
      <c r="E3" s="232" t="s">
        <v>57</v>
      </c>
      <c r="F3" s="305" t="s">
        <v>58</v>
      </c>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c r="IW3" s="54"/>
      <c r="IX3" s="54"/>
    </row>
    <row r="4" spans="1:258" s="51" customFormat="1" ht="46.5" customHeight="1">
      <c r="A4" s="233">
        <v>1</v>
      </c>
      <c r="B4" s="234" t="s">
        <v>200</v>
      </c>
      <c r="C4" s="235" t="s">
        <v>12</v>
      </c>
      <c r="D4" s="81">
        <v>20</v>
      </c>
      <c r="E4" s="81">
        <v>1250</v>
      </c>
      <c r="F4" s="306">
        <f t="shared" ref="F4:F5" si="0">+E4*D4</f>
        <v>25000</v>
      </c>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row>
    <row r="5" spans="1:258" s="51" customFormat="1" ht="40.5" customHeight="1">
      <c r="A5" s="233">
        <v>2</v>
      </c>
      <c r="B5" s="234" t="s">
        <v>126</v>
      </c>
      <c r="C5" s="235" t="s">
        <v>12</v>
      </c>
      <c r="D5" s="81">
        <v>20</v>
      </c>
      <c r="E5" s="81">
        <v>1250</v>
      </c>
      <c r="F5" s="306">
        <f t="shared" si="0"/>
        <v>25000</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c r="IW5" s="41"/>
      <c r="IX5" s="41"/>
    </row>
    <row r="6" spans="1:258" s="409" customFormat="1" ht="43.5" thickBot="1">
      <c r="A6" s="413">
        <v>3</v>
      </c>
      <c r="B6" s="414" t="s">
        <v>205</v>
      </c>
      <c r="C6" s="415" t="s">
        <v>12</v>
      </c>
      <c r="D6" s="416">
        <f>36</f>
        <v>36</v>
      </c>
      <c r="E6" s="416">
        <v>3000</v>
      </c>
      <c r="F6" s="417">
        <f t="shared" ref="F6" si="1">D6*E6</f>
        <v>108000</v>
      </c>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418"/>
      <c r="AN6" s="418"/>
      <c r="AO6" s="418"/>
      <c r="AP6" s="418"/>
      <c r="AQ6" s="418"/>
      <c r="AR6" s="418"/>
      <c r="AS6" s="418"/>
      <c r="AT6" s="418"/>
      <c r="AU6" s="418"/>
      <c r="AV6" s="418"/>
      <c r="AW6" s="418"/>
      <c r="AX6" s="418"/>
      <c r="AY6" s="418"/>
      <c r="AZ6" s="418"/>
      <c r="BA6" s="418"/>
      <c r="BB6" s="418"/>
      <c r="BC6" s="418"/>
      <c r="BD6" s="418"/>
      <c r="BE6" s="418"/>
      <c r="BF6" s="418"/>
      <c r="BG6" s="418"/>
      <c r="BH6" s="418"/>
      <c r="BI6" s="418"/>
      <c r="BJ6" s="418"/>
      <c r="BK6" s="418"/>
      <c r="BL6" s="418"/>
      <c r="BM6" s="418"/>
      <c r="BN6" s="418"/>
      <c r="BO6" s="418"/>
      <c r="BP6" s="418"/>
      <c r="BQ6" s="418"/>
      <c r="BR6" s="418"/>
      <c r="BS6" s="418"/>
      <c r="BT6" s="418"/>
      <c r="BU6" s="418"/>
      <c r="BV6" s="418"/>
      <c r="BW6" s="418"/>
      <c r="BX6" s="418"/>
      <c r="BY6" s="418"/>
      <c r="BZ6" s="418"/>
      <c r="CA6" s="418"/>
    </row>
    <row r="7" spans="1:258" ht="15.75" customHeight="1" thickBot="1">
      <c r="A7" s="236" t="s">
        <v>90</v>
      </c>
      <c r="B7" s="532" t="s">
        <v>141</v>
      </c>
      <c r="C7" s="533"/>
      <c r="D7" s="534"/>
      <c r="E7" s="237" t="s">
        <v>8</v>
      </c>
      <c r="F7" s="307">
        <f>SUM(F4:F6)</f>
        <v>158000</v>
      </c>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c r="IW7" s="41"/>
      <c r="IX7" s="41"/>
    </row>
    <row r="9" spans="1:258" s="170" customFormat="1" ht="30.75" customHeight="1">
      <c r="A9" s="189" t="s">
        <v>1</v>
      </c>
      <c r="B9" s="167" t="s">
        <v>2</v>
      </c>
      <c r="C9" s="167" t="s">
        <v>22</v>
      </c>
      <c r="D9" s="168" t="s">
        <v>3</v>
      </c>
      <c r="E9" s="169" t="s">
        <v>51</v>
      </c>
      <c r="F9" s="308" t="s">
        <v>52</v>
      </c>
      <c r="G9"/>
      <c r="H9"/>
      <c r="I9"/>
      <c r="J9"/>
      <c r="K9"/>
      <c r="L9"/>
      <c r="M9"/>
      <c r="N9"/>
      <c r="O9"/>
      <c r="P9"/>
      <c r="Q9"/>
      <c r="R9"/>
      <c r="S9"/>
      <c r="T9"/>
      <c r="U9"/>
      <c r="V9"/>
      <c r="W9"/>
    </row>
    <row r="10" spans="1:258">
      <c r="A10" s="190"/>
      <c r="B10" s="191"/>
      <c r="C10" s="192"/>
      <c r="D10" s="193"/>
      <c r="E10" s="194"/>
      <c r="F10" s="309"/>
    </row>
    <row r="11" spans="1:258" s="166" customFormat="1">
      <c r="A11" s="195" t="s">
        <v>89</v>
      </c>
      <c r="B11" s="171" t="s">
        <v>131</v>
      </c>
      <c r="C11" s="172" t="s">
        <v>55</v>
      </c>
      <c r="D11" s="173" t="s">
        <v>56</v>
      </c>
      <c r="E11" s="174" t="s">
        <v>57</v>
      </c>
      <c r="F11" s="310" t="s">
        <v>58</v>
      </c>
      <c r="G11"/>
      <c r="H11"/>
      <c r="I11"/>
      <c r="J11"/>
      <c r="K11"/>
      <c r="L11"/>
      <c r="M11"/>
      <c r="N11"/>
      <c r="O11"/>
      <c r="P11"/>
      <c r="Q11"/>
      <c r="R11"/>
      <c r="S11"/>
      <c r="T11"/>
      <c r="U11"/>
      <c r="V11"/>
      <c r="W11"/>
    </row>
    <row r="12" spans="1:258" s="53" customFormat="1" ht="99" customHeight="1">
      <c r="A12" s="175" t="s">
        <v>6</v>
      </c>
      <c r="B12" s="424" t="s">
        <v>201</v>
      </c>
      <c r="C12" s="176" t="s">
        <v>12</v>
      </c>
      <c r="D12" s="177">
        <v>1</v>
      </c>
      <c r="E12" s="254">
        <v>200000</v>
      </c>
      <c r="F12" s="311">
        <f t="shared" ref="F12:F17" si="2">+E12*D12</f>
        <v>200000</v>
      </c>
      <c r="G12"/>
      <c r="H12"/>
      <c r="I12"/>
      <c r="J12"/>
      <c r="K12"/>
      <c r="L12"/>
      <c r="M12"/>
      <c r="N12"/>
      <c r="O12"/>
      <c r="P12"/>
      <c r="Q12"/>
      <c r="R12"/>
      <c r="S12"/>
      <c r="T12"/>
      <c r="U12"/>
      <c r="V12"/>
      <c r="W12"/>
    </row>
    <row r="13" spans="1:258" s="182" customFormat="1" ht="74.25" customHeight="1">
      <c r="A13" s="178" t="s">
        <v>9</v>
      </c>
      <c r="B13" s="179" t="s">
        <v>221</v>
      </c>
      <c r="C13" s="180" t="s">
        <v>132</v>
      </c>
      <c r="D13" s="181">
        <v>48</v>
      </c>
      <c r="E13" s="255">
        <v>2850</v>
      </c>
      <c r="F13" s="312">
        <f t="shared" si="2"/>
        <v>136800</v>
      </c>
      <c r="G13"/>
      <c r="H13"/>
      <c r="I13"/>
      <c r="J13"/>
      <c r="K13"/>
      <c r="L13"/>
      <c r="M13"/>
      <c r="N13"/>
      <c r="O13"/>
      <c r="P13"/>
      <c r="Q13"/>
      <c r="R13"/>
      <c r="S13"/>
      <c r="T13"/>
      <c r="U13"/>
      <c r="V13"/>
      <c r="W13"/>
    </row>
    <row r="14" spans="1:258" s="182" customFormat="1" ht="41.25" customHeight="1">
      <c r="A14" s="178" t="s">
        <v>11</v>
      </c>
      <c r="B14" s="179" t="s">
        <v>218</v>
      </c>
      <c r="C14" s="180" t="s">
        <v>203</v>
      </c>
      <c r="D14" s="181">
        <v>1000</v>
      </c>
      <c r="E14" s="255">
        <v>300</v>
      </c>
      <c r="F14" s="312">
        <f t="shared" si="2"/>
        <v>300000</v>
      </c>
      <c r="G14"/>
      <c r="H14"/>
      <c r="I14"/>
      <c r="J14"/>
      <c r="K14"/>
      <c r="L14"/>
      <c r="M14"/>
      <c r="N14"/>
      <c r="O14"/>
      <c r="P14"/>
      <c r="Q14"/>
      <c r="R14"/>
      <c r="S14"/>
      <c r="T14"/>
      <c r="U14"/>
      <c r="V14"/>
      <c r="W14"/>
    </row>
    <row r="15" spans="1:258" s="182" customFormat="1" ht="51.75" customHeight="1">
      <c r="A15" s="178" t="s">
        <v>59</v>
      </c>
      <c r="B15" s="179" t="s">
        <v>219</v>
      </c>
      <c r="C15" s="180" t="s">
        <v>203</v>
      </c>
      <c r="D15" s="181">
        <v>1000</v>
      </c>
      <c r="E15" s="255">
        <v>150</v>
      </c>
      <c r="F15" s="312">
        <f t="shared" si="2"/>
        <v>150000</v>
      </c>
      <c r="G15"/>
      <c r="H15"/>
      <c r="I15"/>
      <c r="J15"/>
      <c r="K15"/>
      <c r="L15"/>
      <c r="M15"/>
      <c r="N15"/>
      <c r="O15"/>
      <c r="P15"/>
      <c r="Q15"/>
      <c r="R15"/>
      <c r="S15"/>
      <c r="T15"/>
      <c r="U15"/>
      <c r="V15"/>
      <c r="W15"/>
    </row>
    <row r="16" spans="1:258" ht="35.25" customHeight="1">
      <c r="A16" s="183">
        <v>5</v>
      </c>
      <c r="B16" s="184" t="s">
        <v>222</v>
      </c>
      <c r="C16" s="176" t="s">
        <v>132</v>
      </c>
      <c r="D16" s="177">
        <v>190</v>
      </c>
      <c r="E16" s="254">
        <v>3000</v>
      </c>
      <c r="F16" s="311">
        <f t="shared" si="2"/>
        <v>570000</v>
      </c>
    </row>
    <row r="17" spans="1:258" s="409" customFormat="1" ht="101.25" customHeight="1" thickBot="1">
      <c r="A17" s="419">
        <v>6</v>
      </c>
      <c r="B17" s="420" t="s">
        <v>202</v>
      </c>
      <c r="C17" s="421" t="s">
        <v>204</v>
      </c>
      <c r="D17" s="422">
        <v>8</v>
      </c>
      <c r="E17" s="406">
        <v>76000</v>
      </c>
      <c r="F17" s="423">
        <f t="shared" si="2"/>
        <v>608000</v>
      </c>
      <c r="G17" s="408"/>
      <c r="H17" s="408"/>
      <c r="I17" s="408"/>
      <c r="J17" s="408"/>
      <c r="K17" s="408"/>
      <c r="L17" s="408"/>
      <c r="M17" s="408"/>
      <c r="N17" s="408"/>
      <c r="O17" s="408"/>
      <c r="P17" s="408"/>
      <c r="Q17" s="408"/>
      <c r="R17" s="408"/>
      <c r="S17" s="408"/>
      <c r="T17" s="408"/>
      <c r="U17" s="408"/>
      <c r="V17" s="408"/>
      <c r="W17" s="408"/>
    </row>
    <row r="18" spans="1:258" s="166" customFormat="1" ht="15.75" thickBot="1">
      <c r="A18" s="185" t="s">
        <v>53</v>
      </c>
      <c r="B18" s="541" t="s">
        <v>133</v>
      </c>
      <c r="C18" s="542"/>
      <c r="D18" s="542"/>
      <c r="E18" s="542"/>
      <c r="F18" s="318">
        <f>+F17+F16+F15+F14+F13+F12</f>
        <v>1964800</v>
      </c>
      <c r="G18"/>
      <c r="H18"/>
      <c r="I18"/>
      <c r="J18"/>
      <c r="K18"/>
      <c r="L18"/>
      <c r="M18"/>
      <c r="N18"/>
      <c r="O18"/>
      <c r="P18"/>
      <c r="Q18"/>
      <c r="R18"/>
      <c r="S18"/>
      <c r="T18"/>
      <c r="U18"/>
      <c r="V18"/>
      <c r="W18"/>
    </row>
    <row r="19" spans="1:258" s="56" customFormat="1" ht="15.75" thickBot="1">
      <c r="A19" s="206"/>
      <c r="B19" s="207"/>
      <c r="C19" s="208"/>
      <c r="D19" s="209"/>
      <c r="E19" s="210"/>
      <c r="F19" s="313"/>
      <c r="G19"/>
      <c r="H19"/>
      <c r="I19"/>
      <c r="J19"/>
      <c r="K19"/>
      <c r="L19"/>
      <c r="M19"/>
      <c r="N19"/>
      <c r="O19"/>
      <c r="P19"/>
      <c r="Q19"/>
      <c r="R19"/>
      <c r="S19"/>
      <c r="T19"/>
      <c r="U19"/>
      <c r="V19"/>
      <c r="W19"/>
    </row>
    <row r="20" spans="1:258" s="56" customFormat="1" ht="17.25" customHeight="1">
      <c r="A20" s="543" t="s">
        <v>134</v>
      </c>
      <c r="B20" s="544"/>
      <c r="C20" s="544"/>
      <c r="D20" s="544"/>
      <c r="E20" s="544"/>
      <c r="F20" s="545"/>
      <c r="G20"/>
      <c r="H20"/>
      <c r="I20"/>
      <c r="J20"/>
      <c r="K20"/>
      <c r="L20"/>
      <c r="M20"/>
      <c r="N20"/>
      <c r="O20"/>
      <c r="P20"/>
      <c r="Q20"/>
      <c r="R20"/>
      <c r="S20"/>
      <c r="T20"/>
      <c r="U20"/>
      <c r="V20"/>
      <c r="W20"/>
    </row>
    <row r="21" spans="1:258" s="56" customFormat="1" ht="18.75" customHeight="1">
      <c r="A21" s="211" t="s">
        <v>53</v>
      </c>
      <c r="B21" s="212" t="s">
        <v>131</v>
      </c>
      <c r="C21" s="213"/>
      <c r="D21" s="214"/>
      <c r="E21" s="215"/>
      <c r="F21" s="314">
        <f>F18</f>
        <v>1964800</v>
      </c>
      <c r="G21"/>
      <c r="H21"/>
      <c r="I21"/>
      <c r="J21"/>
      <c r="K21"/>
      <c r="L21"/>
      <c r="M21"/>
      <c r="N21"/>
      <c r="O21"/>
      <c r="P21"/>
      <c r="Q21"/>
      <c r="R21"/>
      <c r="S21"/>
      <c r="T21"/>
      <c r="U21"/>
      <c r="V21"/>
      <c r="W21"/>
    </row>
    <row r="22" spans="1:258" s="56" customFormat="1" ht="17.25" customHeight="1" thickBot="1">
      <c r="A22" s="216"/>
      <c r="B22" s="546" t="s">
        <v>8</v>
      </c>
      <c r="C22" s="546"/>
      <c r="D22" s="546"/>
      <c r="E22" s="547"/>
      <c r="F22" s="315">
        <f>+F21</f>
        <v>1964800</v>
      </c>
      <c r="G22"/>
      <c r="H22"/>
      <c r="I22"/>
      <c r="J22"/>
      <c r="K22"/>
      <c r="L22"/>
      <c r="M22"/>
      <c r="N22"/>
      <c r="O22"/>
      <c r="P22"/>
      <c r="Q22"/>
      <c r="R22"/>
      <c r="S22"/>
      <c r="T22"/>
      <c r="U22"/>
      <c r="V22"/>
      <c r="W22"/>
    </row>
    <row r="23" spans="1:258" s="56" customFormat="1">
      <c r="A23" s="206"/>
      <c r="B23" s="207"/>
      <c r="C23" s="208"/>
      <c r="D23" s="209"/>
      <c r="E23" s="210"/>
      <c r="F23" s="313"/>
      <c r="G23"/>
      <c r="H23"/>
      <c r="I23"/>
      <c r="J23"/>
      <c r="K23"/>
      <c r="L23"/>
      <c r="M23"/>
      <c r="N23"/>
      <c r="O23"/>
      <c r="P23"/>
      <c r="Q23"/>
      <c r="R23"/>
      <c r="S23"/>
      <c r="T23"/>
      <c r="U23"/>
      <c r="V23"/>
      <c r="W23"/>
    </row>
    <row r="24" spans="1:258" s="56" customFormat="1" ht="17.25" customHeight="1">
      <c r="A24" s="548" t="s">
        <v>183</v>
      </c>
      <c r="B24" s="548"/>
      <c r="C24" s="548"/>
      <c r="D24" s="548"/>
      <c r="E24" s="548"/>
      <c r="F24" s="548"/>
      <c r="G24"/>
      <c r="H24"/>
      <c r="I24"/>
      <c r="J24"/>
      <c r="K24"/>
      <c r="L24"/>
      <c r="M24"/>
      <c r="N24"/>
      <c r="O24"/>
      <c r="P24"/>
      <c r="Q24"/>
      <c r="R24"/>
      <c r="S24"/>
      <c r="T24"/>
      <c r="U24"/>
      <c r="V24"/>
      <c r="W24"/>
    </row>
    <row r="25" spans="1:258" s="56" customFormat="1" ht="17.25" customHeight="1">
      <c r="A25" s="538" t="s">
        <v>160</v>
      </c>
      <c r="B25" s="538"/>
      <c r="C25" s="538"/>
      <c r="D25" s="538"/>
      <c r="E25" s="538"/>
      <c r="F25" s="240">
        <f>F7</f>
        <v>158000</v>
      </c>
      <c r="G25"/>
      <c r="H25"/>
      <c r="I25"/>
      <c r="J25"/>
      <c r="K25"/>
      <c r="L25"/>
      <c r="M25"/>
      <c r="N25"/>
      <c r="O25"/>
      <c r="P25"/>
      <c r="Q25"/>
      <c r="R25"/>
      <c r="S25"/>
      <c r="T25"/>
      <c r="U25"/>
      <c r="V25"/>
      <c r="W25"/>
    </row>
    <row r="26" spans="1:258" s="56" customFormat="1" ht="15" customHeight="1" thickBot="1">
      <c r="A26" s="538" t="s">
        <v>135</v>
      </c>
      <c r="B26" s="538"/>
      <c r="C26" s="538"/>
      <c r="D26" s="538"/>
      <c r="E26" s="538"/>
      <c r="F26" s="241">
        <f>F22</f>
        <v>1964800</v>
      </c>
      <c r="G26"/>
      <c r="H26"/>
      <c r="I26"/>
      <c r="J26"/>
      <c r="K26"/>
      <c r="L26"/>
      <c r="M26"/>
      <c r="N26"/>
      <c r="O26"/>
      <c r="P26"/>
      <c r="Q26"/>
      <c r="R26"/>
      <c r="S26"/>
      <c r="T26"/>
      <c r="U26"/>
      <c r="V26"/>
      <c r="W26"/>
    </row>
    <row r="27" spans="1:258" s="56" customFormat="1" ht="15.75" customHeight="1" thickBot="1">
      <c r="A27" s="238" t="s">
        <v>119</v>
      </c>
      <c r="B27" s="535" t="s">
        <v>127</v>
      </c>
      <c r="C27" s="536"/>
      <c r="D27" s="537"/>
      <c r="E27" s="239" t="s">
        <v>8</v>
      </c>
      <c r="F27" s="425">
        <f>SUM(F25:F26)</f>
        <v>2122800</v>
      </c>
      <c r="G27"/>
      <c r="H27"/>
      <c r="I27"/>
      <c r="J27"/>
      <c r="K27"/>
      <c r="L27"/>
      <c r="M27"/>
      <c r="N27"/>
      <c r="O27"/>
      <c r="P27"/>
      <c r="Q27"/>
      <c r="R27"/>
      <c r="S27"/>
      <c r="T27"/>
      <c r="U27"/>
      <c r="V27"/>
      <c r="W27"/>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c r="GH27" s="85"/>
      <c r="GI27" s="85"/>
      <c r="GJ27" s="85"/>
      <c r="GK27" s="85"/>
      <c r="GL27" s="85"/>
      <c r="GM27" s="85"/>
      <c r="GN27" s="85"/>
      <c r="GO27" s="85"/>
      <c r="GP27" s="85"/>
      <c r="GQ27" s="85"/>
      <c r="GR27" s="85"/>
      <c r="GS27" s="85"/>
      <c r="GT27" s="85"/>
      <c r="GU27" s="85"/>
      <c r="GV27" s="85"/>
      <c r="GW27" s="85"/>
      <c r="GX27" s="85"/>
      <c r="GY27" s="85"/>
      <c r="GZ27" s="85"/>
      <c r="HA27" s="85"/>
      <c r="HB27" s="85"/>
      <c r="HC27" s="85"/>
      <c r="HD27" s="85"/>
      <c r="HE27" s="85"/>
      <c r="HF27" s="85"/>
      <c r="HG27" s="85"/>
      <c r="HH27" s="85"/>
      <c r="HI27" s="85"/>
      <c r="HJ27" s="85"/>
      <c r="HK27" s="85"/>
      <c r="HL27" s="85"/>
      <c r="HM27" s="85"/>
      <c r="HN27" s="85"/>
      <c r="HO27" s="85"/>
      <c r="HP27" s="85"/>
      <c r="HQ27" s="85"/>
      <c r="HR27" s="85"/>
      <c r="HS27" s="85"/>
      <c r="HT27" s="85"/>
      <c r="HU27" s="85"/>
      <c r="HV27" s="85"/>
      <c r="HW27" s="85"/>
      <c r="HX27" s="85"/>
      <c r="HY27" s="85"/>
      <c r="HZ27" s="85"/>
      <c r="IA27" s="85"/>
      <c r="IB27" s="85"/>
      <c r="IC27" s="85"/>
      <c r="ID27" s="85"/>
      <c r="IE27" s="85"/>
      <c r="IF27" s="85"/>
      <c r="IG27" s="85"/>
      <c r="IH27" s="85"/>
      <c r="II27" s="85"/>
      <c r="IJ27" s="85"/>
      <c r="IK27" s="85"/>
      <c r="IL27" s="85"/>
      <c r="IM27" s="85"/>
      <c r="IN27" s="85"/>
      <c r="IO27" s="85"/>
      <c r="IP27" s="85"/>
      <c r="IQ27" s="85"/>
      <c r="IR27" s="85"/>
      <c r="IS27" s="85"/>
      <c r="IT27" s="85"/>
      <c r="IU27" s="85"/>
      <c r="IV27" s="85"/>
      <c r="IW27" s="85"/>
      <c r="IX27" s="85"/>
    </row>
    <row r="32" spans="1:258" customFormat="1" ht="16.5">
      <c r="A32" s="127"/>
      <c r="B32" s="125"/>
      <c r="C32" s="126"/>
      <c r="D32" s="128"/>
      <c r="E32" s="129"/>
      <c r="F32" s="316"/>
      <c r="G32" s="32"/>
    </row>
  </sheetData>
  <mergeCells count="10">
    <mergeCell ref="B7:D7"/>
    <mergeCell ref="B27:D27"/>
    <mergeCell ref="A25:E25"/>
    <mergeCell ref="A26:E26"/>
    <mergeCell ref="A1:F1"/>
    <mergeCell ref="A2:F2"/>
    <mergeCell ref="B18:E18"/>
    <mergeCell ref="A20:F20"/>
    <mergeCell ref="B22:E22"/>
    <mergeCell ref="A24:F24"/>
  </mergeCells>
  <pageMargins left="0.25" right="0.25" top="0.75" bottom="0.75" header="0.3" footer="0.3"/>
  <pageSetup paperSize="9" scale="88" fitToHeight="0" orientation="portrait" r:id="rId1"/>
  <headerFooter alignWithMargins="0">
    <oddFooter>&amp;R&amp;P</oddFooter>
  </headerFooter>
  <ignoredErrors>
    <ignoredError sqref="A12:A14 A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R76"/>
  <sheetViews>
    <sheetView workbookViewId="0">
      <selection activeCell="F7" sqref="F7"/>
    </sheetView>
  </sheetViews>
  <sheetFormatPr defaultRowHeight="15.75"/>
  <cols>
    <col min="1" max="1" width="9.140625" style="218"/>
    <col min="2" max="2" width="40.42578125" style="218" customWidth="1"/>
    <col min="3" max="5" width="9.140625" style="218"/>
    <col min="6" max="6" width="32.85546875" style="218" customWidth="1"/>
  </cols>
  <sheetData>
    <row r="2" spans="1:252">
      <c r="A2" s="551" t="s">
        <v>138</v>
      </c>
      <c r="B2" s="551"/>
      <c r="C2" s="551"/>
      <c r="D2" s="551"/>
      <c r="E2" s="551"/>
      <c r="F2" s="551"/>
    </row>
    <row r="3" spans="1:252" ht="16.5">
      <c r="A3" s="15"/>
      <c r="B3" s="16"/>
      <c r="C3" s="151"/>
      <c r="D3" s="17"/>
      <c r="E3" s="18"/>
      <c r="F3" s="219" t="s">
        <v>18</v>
      </c>
    </row>
    <row r="4" spans="1:252" s="54" customFormat="1" ht="14.25" customHeight="1">
      <c r="A4" s="394" t="s">
        <v>90</v>
      </c>
      <c r="B4" s="393" t="s">
        <v>123</v>
      </c>
      <c r="C4" s="395"/>
      <c r="D4" s="395"/>
      <c r="E4" s="395"/>
      <c r="F4" s="220">
        <f>'Вуков Споменик-ново'!F10</f>
        <v>0</v>
      </c>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row>
    <row r="5" spans="1:252" s="41" customFormat="1">
      <c r="A5" s="391" t="s">
        <v>89</v>
      </c>
      <c r="B5" s="549" t="s">
        <v>114</v>
      </c>
      <c r="C5" s="549"/>
      <c r="D5" s="549"/>
      <c r="E5" s="549"/>
      <c r="F5" s="221">
        <f>'Вуков Споменик-ново'!F107</f>
        <v>0</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row>
    <row r="6" spans="1:252">
      <c r="A6" s="392" t="s">
        <v>185</v>
      </c>
      <c r="B6" s="550" t="s">
        <v>116</v>
      </c>
      <c r="C6" s="550"/>
      <c r="D6" s="550"/>
      <c r="E6" s="550"/>
      <c r="F6" s="222">
        <f>'Санитарни чвор Вуков споменик'!F59</f>
        <v>1740900</v>
      </c>
    </row>
    <row r="7" spans="1:252">
      <c r="A7" s="392" t="s">
        <v>119</v>
      </c>
      <c r="B7" s="393" t="s">
        <v>127</v>
      </c>
      <c r="C7" s="320"/>
      <c r="D7" s="320"/>
      <c r="E7" s="320"/>
      <c r="F7" s="222">
        <f>'Елект. и-Расвета Вуков Споменик'!F27</f>
        <v>2122800</v>
      </c>
    </row>
    <row r="8" spans="1:252" s="52" customFormat="1" ht="18.75" customHeight="1">
      <c r="A8" s="223"/>
      <c r="B8" s="224"/>
      <c r="C8" s="225"/>
      <c r="D8" s="225"/>
      <c r="E8" s="217" t="s">
        <v>8</v>
      </c>
      <c r="F8" s="220">
        <f>SUM(F4:F7)</f>
        <v>3863700</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row>
    <row r="9" spans="1:252" ht="16.5">
      <c r="A9" s="15"/>
      <c r="B9" s="16"/>
      <c r="C9" s="151"/>
      <c r="D9" s="17"/>
      <c r="E9" s="18"/>
      <c r="F9" s="9"/>
    </row>
    <row r="10" spans="1:252" ht="16.5">
      <c r="A10" s="15"/>
      <c r="B10" s="16"/>
      <c r="C10" s="151"/>
      <c r="D10" s="17"/>
      <c r="E10" s="18"/>
      <c r="F10" s="9"/>
    </row>
    <row r="11" spans="1:252" ht="16.5">
      <c r="A11" s="15"/>
      <c r="B11" s="16"/>
      <c r="C11" s="151"/>
      <c r="D11" s="17"/>
      <c r="E11" s="18"/>
      <c r="F11" s="9"/>
    </row>
    <row r="12" spans="1:252" ht="16.5">
      <c r="A12" s="15"/>
      <c r="B12" s="16"/>
      <c r="C12" s="151"/>
      <c r="D12" s="17"/>
      <c r="E12" s="18"/>
      <c r="F12" s="9"/>
    </row>
    <row r="13" spans="1:252" ht="16.5">
      <c r="A13" s="15"/>
      <c r="B13" s="16"/>
      <c r="C13" s="151"/>
      <c r="D13" s="17"/>
      <c r="E13" s="18"/>
      <c r="F13" s="9"/>
    </row>
    <row r="14" spans="1:252" ht="16.5">
      <c r="A14" s="15"/>
      <c r="B14" s="16"/>
      <c r="C14" s="151"/>
      <c r="D14" s="17"/>
      <c r="E14" s="18"/>
      <c r="F14" s="9"/>
    </row>
    <row r="15" spans="1:252" ht="16.5">
      <c r="A15" s="15"/>
      <c r="B15" s="16"/>
      <c r="C15" s="151"/>
      <c r="D15" s="17"/>
      <c r="E15" s="18"/>
      <c r="F15" s="9"/>
    </row>
    <row r="16" spans="1:252" ht="16.5">
      <c r="A16" s="15"/>
      <c r="B16" s="16"/>
      <c r="C16" s="151"/>
      <c r="D16" s="17"/>
      <c r="E16" s="18"/>
      <c r="F16" s="9"/>
    </row>
    <row r="17" spans="1:6" ht="16.5">
      <c r="A17" s="15"/>
      <c r="B17" s="16"/>
      <c r="C17" s="151"/>
      <c r="D17" s="17"/>
      <c r="E17" s="18"/>
      <c r="F17" s="9"/>
    </row>
    <row r="18" spans="1:6" ht="16.5">
      <c r="A18" s="15"/>
      <c r="B18" s="16"/>
      <c r="C18" s="151"/>
      <c r="D18" s="17"/>
      <c r="E18" s="18"/>
      <c r="F18" s="9"/>
    </row>
    <row r="19" spans="1:6" ht="16.5">
      <c r="A19" s="15"/>
      <c r="B19" s="16"/>
      <c r="C19" s="151"/>
      <c r="D19" s="17"/>
      <c r="E19" s="18"/>
      <c r="F19" s="9"/>
    </row>
    <row r="20" spans="1:6" ht="16.5">
      <c r="A20" s="15"/>
      <c r="B20" s="16"/>
      <c r="C20" s="151"/>
      <c r="D20" s="17"/>
      <c r="E20" s="18"/>
      <c r="F20" s="9"/>
    </row>
    <row r="21" spans="1:6" ht="16.5">
      <c r="A21" s="15"/>
      <c r="B21" s="16"/>
      <c r="C21" s="151"/>
      <c r="D21" s="17"/>
      <c r="E21" s="18"/>
      <c r="F21" s="9"/>
    </row>
    <row r="22" spans="1:6" ht="16.5">
      <c r="A22" s="15"/>
      <c r="B22" s="16"/>
      <c r="C22" s="151"/>
      <c r="D22" s="17"/>
      <c r="E22" s="18"/>
      <c r="F22" s="9"/>
    </row>
    <row r="23" spans="1:6" ht="16.5">
      <c r="A23" s="15"/>
      <c r="B23" s="16"/>
      <c r="C23" s="151"/>
      <c r="D23" s="17"/>
      <c r="E23" s="18"/>
      <c r="F23" s="9"/>
    </row>
    <row r="24" spans="1:6" ht="16.5">
      <c r="A24" s="15"/>
      <c r="B24" s="16"/>
      <c r="C24" s="151"/>
      <c r="D24" s="17"/>
      <c r="E24" s="18"/>
      <c r="F24" s="9"/>
    </row>
    <row r="25" spans="1:6" ht="16.5">
      <c r="A25" s="15"/>
      <c r="B25" s="16"/>
      <c r="C25" s="151"/>
      <c r="D25" s="17"/>
      <c r="E25" s="18"/>
      <c r="F25" s="9"/>
    </row>
    <row r="26" spans="1:6" ht="16.5">
      <c r="A26" s="15"/>
      <c r="B26" s="16"/>
      <c r="C26" s="151"/>
      <c r="D26" s="17"/>
      <c r="E26" s="18"/>
      <c r="F26" s="9"/>
    </row>
    <row r="27" spans="1:6" ht="16.5">
      <c r="A27" s="15"/>
      <c r="B27" s="16"/>
      <c r="C27" s="151"/>
      <c r="D27" s="17"/>
      <c r="E27" s="18"/>
      <c r="F27" s="9"/>
    </row>
    <row r="28" spans="1:6" ht="16.5">
      <c r="A28" s="15"/>
      <c r="B28" s="16"/>
      <c r="C28" s="151"/>
      <c r="D28" s="17"/>
      <c r="E28" s="18"/>
      <c r="F28" s="9"/>
    </row>
    <row r="29" spans="1:6" ht="16.5">
      <c r="A29" s="15"/>
      <c r="B29" s="16"/>
      <c r="C29" s="151"/>
      <c r="D29" s="17"/>
      <c r="E29" s="18"/>
      <c r="F29" s="9"/>
    </row>
    <row r="30" spans="1:6" ht="16.5">
      <c r="A30" s="15"/>
      <c r="B30" s="16"/>
      <c r="C30" s="151"/>
      <c r="D30" s="17"/>
      <c r="E30" s="18"/>
      <c r="F30" s="9"/>
    </row>
    <row r="31" spans="1:6" ht="16.5">
      <c r="A31" s="15"/>
      <c r="B31" s="16"/>
      <c r="C31" s="151"/>
      <c r="D31" s="17"/>
      <c r="E31" s="18"/>
      <c r="F31" s="9"/>
    </row>
    <row r="32" spans="1:6" ht="16.5">
      <c r="A32" s="15"/>
      <c r="B32" s="16"/>
      <c r="C32" s="151"/>
      <c r="D32" s="17"/>
      <c r="E32" s="18"/>
      <c r="F32" s="9"/>
    </row>
    <row r="33" spans="1:6" ht="16.5">
      <c r="A33" s="15"/>
      <c r="B33" s="16"/>
      <c r="C33" s="151"/>
      <c r="D33" s="17"/>
      <c r="E33" s="18"/>
      <c r="F33" s="9"/>
    </row>
    <row r="34" spans="1:6" ht="16.5">
      <c r="A34" s="15"/>
      <c r="B34" s="16"/>
      <c r="C34" s="151"/>
      <c r="D34" s="17"/>
      <c r="E34" s="18"/>
      <c r="F34" s="9"/>
    </row>
    <row r="35" spans="1:6" ht="16.5">
      <c r="A35" s="15"/>
      <c r="B35" s="16"/>
      <c r="C35" s="151"/>
      <c r="D35" s="17"/>
      <c r="E35" s="18"/>
      <c r="F35" s="9"/>
    </row>
    <row r="36" spans="1:6" ht="16.5">
      <c r="A36" s="15"/>
      <c r="B36" s="16"/>
      <c r="C36" s="151"/>
      <c r="D36" s="17"/>
      <c r="E36" s="18"/>
      <c r="F36" s="9"/>
    </row>
    <row r="37" spans="1:6" ht="16.5">
      <c r="A37" s="15"/>
      <c r="B37" s="16"/>
      <c r="C37" s="151"/>
      <c r="D37" s="17"/>
      <c r="E37" s="18"/>
      <c r="F37" s="9"/>
    </row>
    <row r="38" spans="1:6" ht="16.5">
      <c r="A38" s="15"/>
      <c r="B38" s="16"/>
      <c r="C38" s="151"/>
      <c r="D38" s="17"/>
      <c r="E38" s="18"/>
      <c r="F38" s="9"/>
    </row>
    <row r="39" spans="1:6" ht="16.5">
      <c r="A39" s="15"/>
      <c r="B39" s="16"/>
      <c r="C39" s="151"/>
      <c r="D39" s="17"/>
      <c r="E39" s="18"/>
      <c r="F39" s="9"/>
    </row>
    <row r="40" spans="1:6" ht="16.5">
      <c r="A40" s="15"/>
      <c r="B40" s="16"/>
      <c r="C40" s="151"/>
      <c r="D40" s="17"/>
      <c r="E40" s="18"/>
      <c r="F40" s="9"/>
    </row>
    <row r="41" spans="1:6" ht="16.5">
      <c r="A41" s="15"/>
      <c r="B41" s="16"/>
      <c r="C41" s="151"/>
      <c r="D41" s="17"/>
      <c r="E41" s="18"/>
      <c r="F41" s="9"/>
    </row>
    <row r="42" spans="1:6" ht="16.5">
      <c r="A42" s="15"/>
      <c r="B42" s="16"/>
      <c r="C42" s="151"/>
      <c r="D42" s="17"/>
      <c r="E42" s="18"/>
      <c r="F42" s="9"/>
    </row>
    <row r="43" spans="1:6" ht="16.5">
      <c r="A43" s="15"/>
      <c r="B43" s="16"/>
      <c r="C43" s="151"/>
      <c r="D43" s="17"/>
      <c r="E43" s="18"/>
      <c r="F43" s="9"/>
    </row>
    <row r="44" spans="1:6" ht="16.5">
      <c r="A44" s="15"/>
      <c r="B44" s="16"/>
      <c r="C44" s="151"/>
      <c r="D44" s="17"/>
      <c r="E44" s="18"/>
      <c r="F44" s="9"/>
    </row>
    <row r="45" spans="1:6" ht="16.5">
      <c r="A45" s="15"/>
      <c r="B45" s="16"/>
      <c r="C45" s="151"/>
      <c r="D45" s="17"/>
      <c r="E45" s="18"/>
      <c r="F45" s="9"/>
    </row>
    <row r="46" spans="1:6" ht="16.5">
      <c r="A46" s="15"/>
      <c r="B46" s="16"/>
      <c r="C46" s="151"/>
      <c r="D46" s="17"/>
      <c r="E46" s="18"/>
      <c r="F46" s="9"/>
    </row>
    <row r="47" spans="1:6" ht="16.5">
      <c r="A47" s="15"/>
      <c r="B47" s="16"/>
      <c r="C47" s="151"/>
      <c r="D47" s="17"/>
      <c r="E47" s="18"/>
      <c r="F47" s="9"/>
    </row>
    <row r="48" spans="1:6" ht="16.5">
      <c r="A48" s="15"/>
      <c r="B48" s="16"/>
      <c r="C48" s="151"/>
      <c r="D48" s="17"/>
      <c r="E48" s="18"/>
      <c r="F48" s="9"/>
    </row>
    <row r="49" spans="1:6" ht="16.5">
      <c r="A49" s="15"/>
      <c r="B49" s="16"/>
      <c r="C49" s="151"/>
      <c r="D49" s="17"/>
      <c r="E49" s="18"/>
      <c r="F49" s="9"/>
    </row>
    <row r="50" spans="1:6" ht="16.5">
      <c r="A50" s="15"/>
      <c r="B50" s="16"/>
      <c r="C50" s="151"/>
      <c r="D50" s="17"/>
      <c r="E50" s="18"/>
      <c r="F50" s="9"/>
    </row>
    <row r="51" spans="1:6" ht="16.5">
      <c r="A51" s="15"/>
      <c r="B51" s="16"/>
      <c r="C51" s="151"/>
      <c r="D51" s="17"/>
      <c r="E51" s="18"/>
      <c r="F51" s="9"/>
    </row>
    <row r="52" spans="1:6" ht="16.5">
      <c r="A52" s="15"/>
      <c r="B52" s="16"/>
      <c r="C52" s="151"/>
      <c r="D52" s="17"/>
      <c r="E52" s="18"/>
      <c r="F52" s="9"/>
    </row>
    <row r="53" spans="1:6" ht="16.5">
      <c r="A53" s="15"/>
      <c r="B53" s="16"/>
      <c r="C53" s="151"/>
      <c r="D53" s="17"/>
      <c r="E53" s="18"/>
      <c r="F53" s="9"/>
    </row>
    <row r="54" spans="1:6" ht="16.5">
      <c r="A54" s="15"/>
      <c r="B54" s="16"/>
      <c r="C54" s="151"/>
      <c r="D54" s="17"/>
      <c r="E54" s="18"/>
      <c r="F54" s="9"/>
    </row>
    <row r="55" spans="1:6" ht="16.5">
      <c r="A55" s="15"/>
      <c r="B55" s="16"/>
      <c r="C55" s="151"/>
      <c r="D55" s="17"/>
      <c r="E55" s="18"/>
      <c r="F55" s="9"/>
    </row>
    <row r="56" spans="1:6" ht="16.5">
      <c r="A56" s="15"/>
      <c r="B56" s="16"/>
      <c r="C56" s="151"/>
      <c r="D56" s="17"/>
      <c r="E56" s="18"/>
      <c r="F56" s="9"/>
    </row>
    <row r="57" spans="1:6" ht="16.5">
      <c r="A57" s="15"/>
      <c r="B57" s="16"/>
      <c r="C57" s="151"/>
      <c r="D57" s="17"/>
      <c r="E57" s="18"/>
      <c r="F57" s="9"/>
    </row>
    <row r="58" spans="1:6" ht="16.5">
      <c r="A58" s="15"/>
      <c r="B58" s="16"/>
      <c r="C58" s="151"/>
      <c r="D58" s="17"/>
      <c r="E58" s="18"/>
      <c r="F58" s="9"/>
    </row>
    <row r="59" spans="1:6" ht="16.5">
      <c r="A59" s="15"/>
      <c r="B59" s="16"/>
      <c r="C59" s="151"/>
      <c r="D59" s="17"/>
      <c r="E59" s="18"/>
      <c r="F59" s="9"/>
    </row>
    <row r="60" spans="1:6" ht="16.5">
      <c r="A60" s="15"/>
      <c r="B60" s="16"/>
      <c r="C60" s="151"/>
      <c r="D60" s="17"/>
      <c r="E60" s="18"/>
      <c r="F60" s="9"/>
    </row>
    <row r="61" spans="1:6" ht="16.5">
      <c r="A61" s="15"/>
      <c r="B61" s="16"/>
      <c r="C61" s="151"/>
      <c r="D61" s="17"/>
      <c r="E61" s="18"/>
      <c r="F61" s="9"/>
    </row>
    <row r="62" spans="1:6" ht="16.5">
      <c r="A62" s="15"/>
      <c r="B62" s="16"/>
      <c r="C62" s="151"/>
      <c r="D62" s="17"/>
      <c r="E62" s="18"/>
      <c r="F62" s="9"/>
    </row>
    <row r="63" spans="1:6" ht="16.5">
      <c r="A63" s="15"/>
      <c r="B63" s="16"/>
      <c r="C63" s="151"/>
      <c r="D63" s="17"/>
      <c r="E63" s="18"/>
      <c r="F63" s="9"/>
    </row>
    <row r="64" spans="1:6" ht="16.5">
      <c r="A64" s="15"/>
      <c r="B64" s="16"/>
      <c r="C64" s="151"/>
      <c r="D64" s="17"/>
      <c r="E64" s="18"/>
      <c r="F64" s="9"/>
    </row>
    <row r="65" spans="1:6" ht="16.5">
      <c r="A65" s="15"/>
      <c r="B65" s="16"/>
      <c r="C65" s="151"/>
      <c r="D65" s="17"/>
      <c r="E65" s="18"/>
      <c r="F65" s="9"/>
    </row>
    <row r="66" spans="1:6" ht="16.5">
      <c r="A66" s="15"/>
      <c r="B66" s="16"/>
      <c r="C66" s="151"/>
      <c r="D66" s="17"/>
      <c r="E66" s="18"/>
      <c r="F66" s="9"/>
    </row>
    <row r="67" spans="1:6" ht="16.5">
      <c r="A67" s="15"/>
      <c r="B67" s="16"/>
      <c r="C67" s="151"/>
      <c r="D67" s="17"/>
      <c r="E67" s="18"/>
      <c r="F67" s="9"/>
    </row>
    <row r="68" spans="1:6" ht="16.5">
      <c r="A68" s="15"/>
      <c r="B68" s="16"/>
      <c r="C68" s="151"/>
      <c r="D68" s="17"/>
      <c r="E68" s="18"/>
      <c r="F68" s="9"/>
    </row>
    <row r="69" spans="1:6" ht="16.5">
      <c r="A69" s="15"/>
      <c r="B69" s="16"/>
      <c r="C69" s="151"/>
      <c r="D69" s="17"/>
      <c r="E69" s="18"/>
      <c r="F69" s="9"/>
    </row>
    <row r="70" spans="1:6" ht="16.5">
      <c r="A70" s="15"/>
      <c r="B70" s="16"/>
      <c r="C70" s="151"/>
      <c r="D70" s="17"/>
      <c r="E70" s="18"/>
      <c r="F70" s="9"/>
    </row>
    <row r="71" spans="1:6" ht="16.5">
      <c r="A71" s="15"/>
      <c r="B71" s="16"/>
      <c r="C71" s="151"/>
      <c r="D71" s="17"/>
      <c r="E71" s="18"/>
      <c r="F71" s="9"/>
    </row>
    <row r="72" spans="1:6" ht="16.5">
      <c r="A72" s="15"/>
      <c r="B72" s="16"/>
      <c r="C72" s="151"/>
      <c r="D72" s="17"/>
      <c r="E72" s="18"/>
      <c r="F72" s="9"/>
    </row>
    <row r="73" spans="1:6" ht="16.5">
      <c r="A73" s="15"/>
      <c r="B73" s="16"/>
      <c r="C73" s="151"/>
      <c r="D73" s="17"/>
      <c r="E73" s="18"/>
      <c r="F73" s="9"/>
    </row>
    <row r="74" spans="1:6" ht="16.5">
      <c r="A74" s="15"/>
      <c r="B74" s="16"/>
      <c r="C74" s="151"/>
      <c r="D74" s="17"/>
      <c r="E74" s="18"/>
      <c r="F74" s="9"/>
    </row>
    <row r="75" spans="1:6" ht="16.5">
      <c r="A75" s="15"/>
      <c r="B75" s="16"/>
      <c r="C75" s="151"/>
      <c r="D75" s="17"/>
      <c r="E75" s="18"/>
      <c r="F75" s="9"/>
    </row>
    <row r="76" spans="1:6" ht="16.5">
      <c r="A76" s="15"/>
      <c r="B76" s="16"/>
      <c r="C76" s="151"/>
      <c r="D76" s="17"/>
      <c r="E76" s="18"/>
      <c r="F76" s="9"/>
    </row>
  </sheetData>
  <mergeCells count="3">
    <mergeCell ref="B5:E5"/>
    <mergeCell ref="B6:E6"/>
    <mergeCell ref="A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Вуков Споменик-ново</vt:lpstr>
      <vt:lpstr>Санитарни чвор Вуков споменик</vt:lpstr>
      <vt:lpstr>Елект. и-Расвета Вуков Споменик</vt:lpstr>
      <vt:lpstr>Збирна рекапитилација</vt:lpstr>
      <vt:lpstr>Sheet1</vt:lpstr>
      <vt:lpstr>'Вуков Споменик-ново'!Print_Area</vt:lpstr>
      <vt:lpstr>'Елект. и-Расвета Вуков Споменик'!Print_Area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Zorica Randjelovic</dc:creator>
  <cp:lastModifiedBy>Zoran Kesic</cp:lastModifiedBy>
  <cp:lastPrinted>2025-09-30T11:34:21Z</cp:lastPrinted>
  <dcterms:created xsi:type="dcterms:W3CDTF">2021-11-05T08:42:17Z</dcterms:created>
  <dcterms:modified xsi:type="dcterms:W3CDTF">2025-11-21T08:02:56Z</dcterms:modified>
</cp:coreProperties>
</file>