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D:\Javne nabavke\2023\Most FIAT\"/>
    </mc:Choice>
  </mc:AlternateContent>
  <xr:revisionPtr revIDLastSave="0" documentId="13_ncr:1_{FEAB467F-45AB-4721-9A99-3B97BE9F24E8}"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_FilterDatabase" localSheetId="0" hidden="1">Sheet1!$B$1:$B$77</definedName>
    <definedName name="_xlnm.Print_Area" localSheetId="0">Sheet1!$A$1:$F$119</definedName>
  </definedNames>
  <calcPr calcId="181029"/>
</workbook>
</file>

<file path=xl/calcChain.xml><?xml version="1.0" encoding="utf-8"?>
<calcChain xmlns="http://schemas.openxmlformats.org/spreadsheetml/2006/main">
  <c r="D40" i="1" l="1"/>
  <c r="D38" i="1"/>
  <c r="D36" i="1"/>
  <c r="D35" i="1"/>
  <c r="D33" i="1"/>
  <c r="D74" i="1" l="1"/>
  <c r="D67" i="1"/>
  <c r="D66" i="1"/>
  <c r="D65" i="1"/>
  <c r="D58" i="1"/>
  <c r="D52" i="1"/>
  <c r="D31" i="1"/>
  <c r="D44" i="1"/>
  <c r="D59" i="1" l="1"/>
  <c r="D56" i="1"/>
  <c r="D57" i="1"/>
  <c r="D55" i="1"/>
  <c r="D49" i="1"/>
  <c r="D43" i="1"/>
  <c r="D48" i="1" l="1"/>
  <c r="D53" i="1"/>
  <c r="D51" i="1"/>
  <c r="D47" i="1"/>
  <c r="D46" i="1"/>
  <c r="D72" i="1" l="1"/>
  <c r="D69" i="1"/>
  <c r="D68" i="1"/>
  <c r="D45" i="1"/>
</calcChain>
</file>

<file path=xl/sharedStrings.xml><?xml version="1.0" encoding="utf-8"?>
<sst xmlns="http://schemas.openxmlformats.org/spreadsheetml/2006/main" count="213" uniqueCount="133">
  <si>
    <t>m</t>
  </si>
  <si>
    <t>kom</t>
  </si>
  <si>
    <t xml:space="preserve">FeZn трака 25X4 mm (1M=0.8KG) </t>
  </si>
  <si>
    <t>1 kotur trake je 50 kg - 62,5m</t>
  </si>
  <si>
    <r>
      <t>FeZn уже 95 mm</t>
    </r>
    <r>
      <rPr>
        <vertAlign val="superscript"/>
        <sz val="11"/>
        <color theme="1"/>
        <rFont val="Calibri"/>
        <family val="2"/>
        <charset val="238"/>
        <scheme val="minor"/>
      </rPr>
      <t>2</t>
    </r>
  </si>
  <si>
    <t>Завртањ М12/60 са звездастом подлошком и навртком</t>
  </si>
  <si>
    <t>Механичка заштита 1500 mm</t>
  </si>
  <si>
    <t>Јед. Мере</t>
  </si>
  <si>
    <t>Основна вредност</t>
  </si>
  <si>
    <t>Материјал укупно:</t>
  </si>
  <si>
    <r>
      <t>P/f Cu (ЖуЗе) 1x16 mm</t>
    </r>
    <r>
      <rPr>
        <vertAlign val="superscript"/>
        <sz val="11"/>
        <color theme="1"/>
        <rFont val="Calibri"/>
        <family val="2"/>
        <charset val="238"/>
        <scheme val="minor"/>
      </rPr>
      <t>2</t>
    </r>
    <r>
      <rPr>
        <sz val="11"/>
        <color theme="1"/>
        <rFont val="Calibri"/>
        <family val="2"/>
        <scheme val="minor"/>
      </rPr>
      <t xml:space="preserve"> </t>
    </r>
  </si>
  <si>
    <t xml:space="preserve">Укрсни комад трака-трака </t>
  </si>
  <si>
    <t xml:space="preserve">Укрсни комад трака-уже </t>
  </si>
  <si>
    <t xml:space="preserve">Укрсни комад трака-уже (Va-Cu) </t>
  </si>
  <si>
    <t xml:space="preserve">Мерна спојница </t>
  </si>
  <si>
    <t>Попречни FeZn комад са два завртња</t>
  </si>
  <si>
    <t xml:space="preserve">Компресиона папучица  AlCu 16/12 </t>
  </si>
  <si>
    <t xml:space="preserve">Комресионе папучице 95/12 </t>
  </si>
  <si>
    <t xml:space="preserve">FeZn шелна 160 mm  </t>
  </si>
  <si>
    <t>Количина:</t>
  </si>
  <si>
    <t>Укупно:</t>
  </si>
  <si>
    <t>∑</t>
  </si>
  <si>
    <t>h</t>
  </si>
  <si>
    <t xml:space="preserve">Ситан инсталациони материјал (папуче, завртњи, електроде итд.), </t>
  </si>
  <si>
    <t xml:space="preserve"> </t>
  </si>
  <si>
    <t>Stubova rasvete za uzemljenje:</t>
  </si>
  <si>
    <t>Broj slivnika na drumskom mostu</t>
  </si>
  <si>
    <t>Broj slivnika na pešačkom mostu</t>
  </si>
  <si>
    <t>Svaka tačka ovog predmera obuhvata isporuku glavnog i nabavku i isporuku svog pomoćnog, potrebnog materijala i svih potrebnih radova (i ono što nije eksplicitno navedeno) da bi instalacija nesmetano funkcionisala. Umesto navedenih proizvođača i tipova opreme i materijala, mogu se koristiti i drugi, istih tehničkih karakteristika. Napomena: Izvođač radova je obavezan da pre otvaranja iskopa obeleži postojeću podzemnu i nadzemnu instalaciju sa predstavnicima organizacija čije su one vlasništvo i u skladu sa propisima i zahtevima vlasnika obezbedi potpunu zaštitu istih.</t>
  </si>
  <si>
    <t>MATERIJAL ZA IZGRADNjU SISTEMA EKVIPOTENCIJALIZACIJE POSTOJEĆEG MOSTA:</t>
  </si>
  <si>
    <t>rb</t>
  </si>
  <si>
    <t>OPIS POZICIJE</t>
  </si>
  <si>
    <t>JED.
MERE</t>
  </si>
  <si>
    <t>KOL.</t>
  </si>
  <si>
    <t>JED. CENA</t>
  </si>
  <si>
    <t>Ukrsni komad traka-traka (1 po mestu prevezivanja)</t>
  </si>
  <si>
    <t>Izol. provodnik P/f Cu (ŽuZe) 1x16 mm2 (0.5m po stubu)</t>
  </si>
  <si>
    <t>Kompresiona papučica  AlCu 16/10 (1 po stubu)</t>
  </si>
  <si>
    <t>Ukrsni komad traka-uže (Va-Cu) (1 po stubu)</t>
  </si>
  <si>
    <t>FeZn traka 25x4 mm (1M=0.8KG) (1m po mestu povezivanja)</t>
  </si>
  <si>
    <t>Ukrsni komad traka-traka (1 po mestu povezivanja)</t>
  </si>
  <si>
    <t>FeZn uže 95 mm2 koje se vari za ogradu (0.5m po stubu)</t>
  </si>
  <si>
    <t>Komresiona papučica 95/10 (1 po stubu)</t>
  </si>
  <si>
    <t>Ukrsni komad traka-uže (Va-Cu) (1 po slivniku)</t>
  </si>
  <si>
    <t>Izol. provodnik P/f Cu (ŽuZe) 1x16 mm2 (0.5m po slivniku)</t>
  </si>
  <si>
    <t>Kompresiona papučica  AlCu 16/10 (1 po slivniku)</t>
  </si>
  <si>
    <t>FeZn traka 25x4 mm (1M=0.8KG) (1.5m po mestu povezivanja)</t>
  </si>
  <si>
    <t>Uzemljenje slivnika na pešačkom mostu (DETALj B):</t>
  </si>
  <si>
    <t>FeZn šelna Ø160 mm (slična tipu ABRE160 proizvođača "Index")  (1 kom po slivniku)</t>
  </si>
  <si>
    <t>Nosač FeZn trake (1 kom. po slivniku)</t>
  </si>
  <si>
    <t>Uzemljenje cevi gasne instalacije (DETALj F):</t>
  </si>
  <si>
    <t>FeZn šelna Ø400 mm (1 kom po mestu vezivanja)</t>
  </si>
  <si>
    <t>Sistem spusnih provodnika:</t>
  </si>
  <si>
    <t>Merna spojnica (2 kom po stubu mosta)</t>
  </si>
  <si>
    <t>Mehanička zaštita 1500 mm (2 kom po stubu mosta)</t>
  </si>
  <si>
    <t>Sistem uzemljenja:</t>
  </si>
  <si>
    <t>Ukrsni komad traka-traka (2 po stubu mosta)</t>
  </si>
  <si>
    <t xml:space="preserve">Sitan instalacioni materijal (papuče, zavrtnji, elektrode itd.), </t>
  </si>
  <si>
    <t>pauš.</t>
  </si>
  <si>
    <t>Postavljanje trake FeZn 25x4mm sa obe strane stubova na nosačima za beton na svakih 1,5m i međusobno povezivanje spusnih provodnika FeZn trakom ispod naglavne grede. Na dnu stuba se traka štiti mehaničkom zaštitom do visine 1,6m. Na 1,6 m, na traci sa obe strane stuba, se postavljaju merne spojnice za merenje otpora uzemljenja.</t>
  </si>
  <si>
    <t>Postavljanje sistema uzemljenja:</t>
  </si>
  <si>
    <t xml:space="preserve">Mašinski iskop rova dubine  0,8 m, širine 0,4 (zemlje III kategorije) oko temelja stuba . Iskopanu zemlju utovariti i odvesti na deponiju u krugu gradilišta. </t>
  </si>
  <si>
    <t>m3</t>
  </si>
  <si>
    <t>Čišćenje gradilišta, odvoz viška zemlje i šuta na deponiju, a koju odredi Investitor.</t>
  </si>
  <si>
    <t>UKUPNO MATERIJAL:</t>
  </si>
  <si>
    <t>UKUPNO RADOVI NA IZGRADNjI:</t>
  </si>
  <si>
    <t>UKUPNO MATERIJAL I RADOVI:</t>
  </si>
  <si>
    <t>Uzemljenje i ekvipotencijalizacija Mosta preko reke Lepenice kod „Šest topola“ u Kragujevcu</t>
  </si>
  <si>
    <t>Uzemljenje stubova javnog osvetljenja (DETALj D):</t>
  </si>
  <si>
    <t>Ukupan broj svih uzemljenja pešačke ograde na oba mosta</t>
  </si>
  <si>
    <t xml:space="preserve">Međusobna veza segmenata pešačke ograde (dilatacije): </t>
  </si>
  <si>
    <t>Uzemljenje slivnika na drumskom mostu (DETALJ E-1 i E-2):</t>
  </si>
  <si>
    <t>FeZn traka 25x4 mm (1M=0.8KG) (8.5m po poprečnoj vezi)</t>
  </si>
  <si>
    <t>Ukrsni komad traka-traka (2 kom po poprečnoj vezi)</t>
  </si>
  <si>
    <t>Izol. provodnik P/f Cu (ŽuZe) 1x16 mm2 (1m po slivniku)</t>
  </si>
  <si>
    <t>FeZn traka 25x4 mm (1M=0.8KG) (0.5m po slivniku)</t>
  </si>
  <si>
    <t>Ukupan broj svih uzemljenja zaštitne mreže iznad pruge</t>
  </si>
  <si>
    <t>Broj dilatacija pešačke ograde</t>
  </si>
  <si>
    <t>Izol. provodnik P/f Cu (ŽuZe) 1x16 mm2 (1m po mestu vez.)</t>
  </si>
  <si>
    <t>FeZn traka 25x4 mm (1M=0.8KG) (12m po vertikali)</t>
  </si>
  <si>
    <t>Stubova mosta</t>
  </si>
  <si>
    <t>Ukrsni komad traka-traka (3 kom po vertikali)</t>
  </si>
  <si>
    <t>Nosač FeZn trake (1 komad na svakih 1.5m)</t>
  </si>
  <si>
    <t>Povezivanje dilatacije pešačkog mosta (DETALJ I):</t>
  </si>
  <si>
    <t>FeZn uže 95 mm2 (1m po vezi)</t>
  </si>
  <si>
    <t>Sabirni zemljovod SZ_1:</t>
  </si>
  <si>
    <t>FeZn traka 25x4 mm (1M=0.8KG)</t>
  </si>
  <si>
    <t>Ukrsni komad traka-uže</t>
  </si>
  <si>
    <t xml:space="preserve">FeZn uže 95 mm2 </t>
  </si>
  <si>
    <t>Sabirni zemljovod SZ_2:</t>
  </si>
  <si>
    <t>Ukrsni komad traka-uže (Va-Cu) (1 po mestu povezivanja)</t>
  </si>
  <si>
    <t>Ukrsni komad traka-uže (Va-Cu) (1 kom po mestu vezivanja)</t>
  </si>
  <si>
    <t>RADOVI ZA IZGRADNjU SISTEMA EKVIPOTENCIJALIZACIJE DRUMSKO-PEŠAČKOG MOSTA:</t>
  </si>
  <si>
    <t>Postavljanje sabirnog zemljovoda SZ_1 (FeZn traka 25x4 mm) kroz betonsku ploču drumskog mosta i povezivanje svih veza (patrljaka) koji vire van ploče, pomoću odgovarajućih poprečnih FeZn komada sa dva zavrtnja.</t>
  </si>
  <si>
    <t>Postavljanje sabirnog zemljovoda SZ_2 (FeZn traka 25x4 mm) kroz betonsku ploču drumskog mosta i povezivanje svih veza (patrljaka) koji vire van ploče, pomoću odgovarajućih poprečnih FeZn komada sa dva zavrtnja.</t>
  </si>
  <si>
    <t>Premošćavanje dilatacija na mostu - pomoću FeZn užeta 95 mm2  i ukrsnih komada traka-uže.</t>
  </si>
  <si>
    <t>Povezivanje SZ_1 na čeličnu konstrukciju pešačkog mosta - pomoću FeZn užeta 95 mm2 i ukrsnih komada traka-uže.</t>
  </si>
  <si>
    <t>Postavljanje sabirnog zemljovoda SZ_2 (FeZn traka 25x4 mm) na bočnoj strani mosta, na nosačima za beton na svakih 1,5 m .</t>
  </si>
  <si>
    <t>Uzemljenje slivnika na drumskom mostu:</t>
  </si>
  <si>
    <t>Uzemljenje slivnika na pešačkom mostu:</t>
  </si>
  <si>
    <t>Povezivanje slivnika na poprečne veze (čelično pocinčanu traku Fe/Zn 25x4 mm) pomoću bakarnog P/f provodnika, poprečnog preseka 16 mm2 preko ukrsnog komada traka-uže i kompresione papučice,  koja se postavlja na odgovarajući zavrtanj ispod slivnika.</t>
  </si>
  <si>
    <t>Postavljanje FeZn šelni (obujmica) oko metalnog dela slivnika ispod konstrukcije mosta i povezivanje obujmice sa čeličnom konstrukcijom mosta, pomoću bakarnog P/f provodnika, poprečnog preseka 16 mm2 i kompresionih papučica koje se stavljaju na zavrtanj obujmice (sa odgovarajućim nazupčenim podloškama) sa strane obujmice i ukrsnim komadom traka-uže sa strane Fe/Zn trake 25x4 mm i sa varenjem trake na konstrukciju mosta.</t>
  </si>
  <si>
    <t>Uzemljenje stubova javnog osvetljenja:</t>
  </si>
  <si>
    <t>Povezivanje stubova javnog osvetljenja na sabirni zemljovod SZ_1 (čelično pocinčanu traku Fe/Zn 25x4 mm), preko ostavljenog patrljka, pomoću provodnika P/f poprečnog preseka 16 mm2 preko ukrsnog komada traka-uže i  kompresione papučice  koja se postavlja na odgovarajući zavrtanj unutar stuba.</t>
  </si>
  <si>
    <t>Uzemljenje zaštitne pešačke ograde:</t>
  </si>
  <si>
    <t>Povezivanje zaštitne pešačke ograde oba mosta, sa sabirnim zemljovodima SZ_1, SZ_2 i čeličnom konstrukcijom pešačkog mosta, varenjem ostavljenog patrljka (FeZn trake 25x4 mm) na ogradi i varenjem na čeličnom "I" nosaču.</t>
  </si>
  <si>
    <t>Uzemljenje zaštitne mreže H=2m (iznad železničke pruge):</t>
  </si>
  <si>
    <t xml:space="preserve">Postavljanje i varenje FeZn trake 25x4 mm na čeličnu "I" gredu pešačkog mosta i ostavljanje patrljaka koji vire iz ploče, za naknadna povezivanja metalnih delova na mostu. </t>
  </si>
  <si>
    <t>Povezivanje zaštitne mreže, sa sabirnim zemljovodom SZ_2 i čeličnom konstrukcijom pešačkog mosta, varenjem ostavljenog patrljka (FeZn trake 25x4 mm) na ogradi.</t>
  </si>
  <si>
    <t>Uzemljenje cevi gasne instalacije:</t>
  </si>
  <si>
    <t>Postavljanje FeZn šelni (obujmica) oko cevi gasne instalacije, ispod konstrukcije mosta, i povezivanje obujmice sa spusnim provodnikom, pomoću bakarnog P/f provodnika, poprečnog preseka 16 mm2 i kompresionih papučica koje se stavljaju na zavrtanj obujmice (sa odgovarajućim nazupčenim podloškama) sa strane obujmice i ukrsnim komadom traka-uže sa strane spusnog provodnika.</t>
  </si>
  <si>
    <t>Postavljanje sistema spusnih provodnika:</t>
  </si>
  <si>
    <t>Postavljanje vertikalnih uzemljivača - pocinkovanih cevi Fe/Zn prečnika 63,5 mm dužine 3 m, na krajevima SZ_2, komplet sa isporukom i montažom obujmica za cev za povezivanje vertikalnih uzemljivača sa Fe/Zn užetom uzemljivača. Obračun po vertikalnom uzemljivaču.</t>
  </si>
  <si>
    <t>Poprečne veze</t>
  </si>
  <si>
    <t>Postavljanje sabirnih zemljovoda SZ_1 i SZ_2 i poprečnih veza</t>
  </si>
  <si>
    <t>Postavljanje poprečnih veza (FeZn traka 25x4 mm) kroz betonsku ploču drumskog mosta i povezivanje na oba sabirna zemljovoda, pomoću odgovarajućih FeZn ukrsnih komada traka-traka.</t>
  </si>
  <si>
    <t>Ukupno glavni materijal:</t>
  </si>
  <si>
    <t xml:space="preserve">Broj segmenata zaštitne mreže H=2m (iznad pruge) </t>
  </si>
  <si>
    <t>Izol. provodnik P/f Cu (ŽuZe) 1x16 mm2 (0.3m po dilataciji)</t>
  </si>
  <si>
    <t>Kompresiona papučica  AlCu 16/10 (2 kom. po dilataciji)</t>
  </si>
  <si>
    <t>FeZn traka 25x4 mm (1M=0.8KG) (1.5m po mestu vezivanja)</t>
  </si>
  <si>
    <t>Međusobna veza segmenata zaštitne mreže (prespoj):</t>
  </si>
  <si>
    <t>Izol. provodnik P/f Cu (ŽuZe) 1x16 mm2 (0.3m po prespoju)</t>
  </si>
  <si>
    <t>Kompresiona papučica AlCu 16/10 (2 kom. po prespoju)</t>
  </si>
  <si>
    <t>Povezivanje svih segmenata pešačke ograde (dilatacija) na oba mosta - pomoću provodnika P/f poprečnog preseka 16 mm2 i pričvršćivanje na ogradu preko zavrtnja i kompresionih papučica.</t>
  </si>
  <si>
    <t>Povezivanje svih segmenata zaštitne mreže (prespoji) na oba mosta - pomoću provodnika P/f poprečnog preseka 16 mm2i pričvršćivanje na ogradu preko zavrtnja i kompresionih papučica.</t>
  </si>
  <si>
    <t>Polaganje u već iskopanom rovu, pocinkovane čelične trake 25x4 mm, u sloju sitne zemlje, debljine 0.1 m i nasipanje iskopanog rova zemljom. Zemlju nasipati u slojevima od 20cm i nabiti do potrebne zbijenosti. Obračun po dužnom metru trake.</t>
  </si>
  <si>
    <t>Uzemljenje zaštitne pešačke ograde (DETALJI A-2, C, G-2 i J):</t>
  </si>
  <si>
    <t>Uzemljenje zaštitne mreže H=2m (iznad železničke pruge) (DETALj A-1, G-1 i L):</t>
  </si>
  <si>
    <t xml:space="preserve">PREDMER  RADOVA </t>
  </si>
  <si>
    <t>UKUPNO BEZ PDV-a(RSD)</t>
  </si>
  <si>
    <t xml:space="preserve">  Ukupno radovi na izgradnji:</t>
  </si>
  <si>
    <t>Izrada Elaborata geodetskih radova za izvedene instalacije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</si>
</sst>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Calibri"/>
      <family val="2"/>
      <charset val="238"/>
    </font>
    <font>
      <vertAlign val="superscript"/>
      <sz val="11"/>
      <color theme="1"/>
      <name val="Calibri"/>
      <family val="2"/>
      <charset val="238"/>
      <scheme val="minor"/>
    </font>
    <font>
      <b/>
      <sz val="11"/>
      <color theme="1"/>
      <name val="Calibri"/>
      <family val="2"/>
      <scheme val="minor"/>
    </font>
    <font>
      <sz val="11"/>
      <name val="Calibri"/>
      <family val="2"/>
      <charset val="238"/>
      <scheme val="minor"/>
    </font>
    <font>
      <b/>
      <sz val="13"/>
      <name val="Arial"/>
      <family val="2"/>
      <charset val="238"/>
    </font>
    <font>
      <sz val="11"/>
      <name val="Calibri"/>
      <family val="2"/>
      <scheme val="minor"/>
    </font>
    <font>
      <b/>
      <sz val="10"/>
      <color theme="1"/>
      <name val="Calibri"/>
      <family val="2"/>
      <charset val="238"/>
      <scheme val="minor"/>
    </font>
    <font>
      <sz val="11"/>
      <name val="Arial"/>
      <family val="2"/>
    </font>
    <font>
      <b/>
      <sz val="11"/>
      <color theme="1"/>
      <name val="Calibri"/>
      <family val="2"/>
      <charset val="204"/>
      <scheme val="minor"/>
    </font>
    <font>
      <sz val="11"/>
      <color theme="1"/>
      <name val="Calibri"/>
      <family val="2"/>
      <charset val="204"/>
      <scheme val="minor"/>
    </font>
    <font>
      <b/>
      <sz val="11"/>
      <name val="Calibri"/>
      <family val="2"/>
      <charset val="238"/>
      <scheme val="minor"/>
    </font>
  </fonts>
  <fills count="3">
    <fill>
      <patternFill patternType="none"/>
    </fill>
    <fill>
      <patternFill patternType="gray125"/>
    </fill>
    <fill>
      <patternFill patternType="solid">
        <fgColor rgb="FFCC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69">
    <xf numFmtId="0" fontId="0" fillId="0" borderId="0" xfId="0"/>
    <xf numFmtId="4" fontId="0" fillId="0" borderId="0" xfId="0" applyNumberForma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xf numFmtId="0" fontId="0" fillId="0" borderId="0" xfId="0" applyAlignment="1">
      <alignment wrapText="1"/>
    </xf>
    <xf numFmtId="0" fontId="4"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0" xfId="0" applyAlignment="1">
      <alignment horizontal="center" vertical="center" wrapText="1"/>
    </xf>
    <xf numFmtId="16" fontId="4" fillId="0" borderId="5" xfId="0" applyNumberFormat="1" applyFont="1" applyBorder="1" applyAlignment="1">
      <alignment horizontal="center" vertical="center"/>
    </xf>
    <xf numFmtId="4" fontId="4" fillId="0" borderId="6" xfId="0" applyNumberFormat="1" applyFont="1" applyBorder="1" applyAlignment="1">
      <alignment horizontal="center"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0" fillId="0" borderId="1" xfId="0" applyBorder="1" applyAlignment="1">
      <alignment vertical="center"/>
    </xf>
    <xf numFmtId="0" fontId="0" fillId="0" borderId="0" xfId="0" applyAlignment="1">
      <alignment vertical="center"/>
    </xf>
    <xf numFmtId="0" fontId="0" fillId="0" borderId="0" xfId="0" applyAlignment="1">
      <alignment vertical="center" wrapText="1"/>
    </xf>
    <xf numFmtId="0" fontId="3" fillId="0" borderId="0" xfId="0" applyFont="1" applyAlignment="1">
      <alignment vertical="center" wrapText="1"/>
    </xf>
    <xf numFmtId="17" fontId="4" fillId="0" borderId="5" xfId="0" applyNumberFormat="1" applyFont="1" applyBorder="1" applyAlignment="1">
      <alignment vertical="center"/>
    </xf>
    <xf numFmtId="4" fontId="0" fillId="0" borderId="1" xfId="0" applyNumberFormat="1" applyBorder="1" applyAlignment="1">
      <alignment horizontal="center" vertical="center"/>
    </xf>
    <xf numFmtId="0" fontId="0" fillId="0" borderId="1" xfId="0" applyBorder="1" applyAlignment="1">
      <alignment vertical="center" wrapText="1"/>
    </xf>
    <xf numFmtId="0" fontId="13" fillId="0" borderId="7" xfId="0" applyFont="1" applyBorder="1" applyAlignment="1">
      <alignment horizontal="left" vertical="center" wrapText="1"/>
    </xf>
    <xf numFmtId="0" fontId="0" fillId="0" borderId="8" xfId="0" applyBorder="1" applyAlignment="1">
      <alignment horizontal="center" vertical="center"/>
    </xf>
    <xf numFmtId="4" fontId="0" fillId="0" borderId="8" xfId="0" applyNumberFormat="1" applyBorder="1" applyAlignment="1">
      <alignment horizontal="center" vertical="center"/>
    </xf>
    <xf numFmtId="4" fontId="0" fillId="0" borderId="9" xfId="0" applyNumberFormat="1" applyBorder="1" applyAlignment="1">
      <alignment horizontal="center" vertical="center"/>
    </xf>
    <xf numFmtId="0" fontId="0" fillId="0" borderId="2" xfId="0" applyBorder="1" applyAlignment="1">
      <alignment horizontal="center" vertical="center"/>
    </xf>
    <xf numFmtId="0" fontId="2" fillId="0" borderId="1" xfId="0" applyFont="1" applyBorder="1" applyAlignment="1">
      <alignment vertical="center" wrapText="1"/>
    </xf>
    <xf numFmtId="0" fontId="1" fillId="0" borderId="1" xfId="0" applyFont="1" applyBorder="1" applyAlignment="1">
      <alignment vertical="center" wrapText="1"/>
    </xf>
    <xf numFmtId="0" fontId="10" fillId="0" borderId="1" xfId="0" applyFont="1" applyBorder="1" applyAlignment="1">
      <alignment vertical="center" wrapText="1"/>
    </xf>
    <xf numFmtId="0" fontId="0" fillId="0" borderId="1" xfId="0" applyBorder="1" applyAlignment="1">
      <alignment horizontal="center" vertical="center"/>
    </xf>
    <xf numFmtId="0" fontId="4" fillId="0" borderId="7" xfId="0" applyFont="1" applyBorder="1" applyAlignment="1">
      <alignment vertical="center" wrapText="1"/>
    </xf>
    <xf numFmtId="4" fontId="0" fillId="0" borderId="2" xfId="0" applyNumberFormat="1" applyBorder="1" applyAlignment="1">
      <alignment horizontal="center" vertical="center"/>
    </xf>
    <xf numFmtId="0" fontId="14" fillId="0" borderId="1" xfId="0" applyFont="1" applyBorder="1" applyAlignment="1">
      <alignment vertical="center" wrapText="1"/>
    </xf>
    <xf numFmtId="0" fontId="0" fillId="0" borderId="2" xfId="0" applyBorder="1" applyAlignment="1">
      <alignment vertical="center" wrapText="1"/>
    </xf>
    <xf numFmtId="0" fontId="0" fillId="0" borderId="7" xfId="0" applyBorder="1" applyAlignment="1">
      <alignment vertical="center" wrapText="1"/>
    </xf>
    <xf numFmtId="0" fontId="7" fillId="0" borderId="7" xfId="0" applyFont="1" applyBorder="1" applyAlignment="1">
      <alignment horizontal="left" vertical="center" wrapText="1"/>
    </xf>
    <xf numFmtId="0" fontId="0" fillId="0" borderId="2" xfId="0" applyBorder="1" applyAlignment="1">
      <alignment horizontal="left" vertical="center" wrapText="1"/>
    </xf>
    <xf numFmtId="0" fontId="0" fillId="0" borderId="13" xfId="0" applyBorder="1" applyAlignment="1">
      <alignment vertical="center"/>
    </xf>
    <xf numFmtId="0" fontId="0" fillId="0" borderId="13" xfId="0" applyBorder="1" applyAlignment="1">
      <alignment vertical="center" wrapText="1"/>
    </xf>
    <xf numFmtId="0" fontId="0" fillId="0" borderId="13" xfId="0" applyBorder="1" applyAlignment="1">
      <alignment horizontal="center" vertical="center"/>
    </xf>
    <xf numFmtId="4" fontId="4" fillId="0" borderId="0" xfId="0" applyNumberFormat="1" applyFont="1" applyAlignment="1">
      <alignment horizontal="center" vertical="center"/>
    </xf>
    <xf numFmtId="0" fontId="0" fillId="0" borderId="8" xfId="0" applyBorder="1" applyAlignment="1">
      <alignment vertical="center" wrapText="1"/>
    </xf>
    <xf numFmtId="0" fontId="0" fillId="0" borderId="9" xfId="0" applyBorder="1" applyAlignment="1">
      <alignment vertical="center" wrapText="1"/>
    </xf>
    <xf numFmtId="0" fontId="0" fillId="0" borderId="14" xfId="0" applyBorder="1" applyAlignment="1">
      <alignment vertical="center"/>
    </xf>
    <xf numFmtId="0" fontId="0" fillId="0" borderId="14" xfId="0" applyBorder="1" applyAlignment="1">
      <alignment vertical="center" wrapText="1"/>
    </xf>
    <xf numFmtId="0" fontId="0" fillId="0" borderId="15" xfId="0" applyBorder="1" applyAlignment="1">
      <alignment horizontal="center" vertical="center"/>
    </xf>
    <xf numFmtId="0" fontId="4" fillId="0" borderId="15" xfId="0" applyFont="1" applyBorder="1" applyAlignment="1">
      <alignment horizontal="left" vertical="center" wrapText="1"/>
    </xf>
    <xf numFmtId="4" fontId="0" fillId="0" borderId="15" xfId="0" applyNumberFormat="1" applyBorder="1" applyAlignment="1">
      <alignment horizontal="center" vertical="center"/>
    </xf>
    <xf numFmtId="4" fontId="4" fillId="0" borderId="16" xfId="0" applyNumberFormat="1" applyFont="1" applyBorder="1" applyAlignment="1">
      <alignment vertical="center"/>
    </xf>
    <xf numFmtId="0" fontId="12" fillId="0" borderId="0" xfId="0" applyFont="1" applyAlignment="1">
      <alignment horizontal="right" vertical="center" wrapText="1"/>
    </xf>
    <xf numFmtId="0" fontId="4" fillId="0" borderId="10" xfId="0" applyFont="1" applyBorder="1" applyAlignment="1">
      <alignment horizontal="right" vertical="center" wrapText="1"/>
    </xf>
    <xf numFmtId="0" fontId="4" fillId="0" borderId="11" xfId="0" applyFont="1" applyBorder="1" applyAlignment="1">
      <alignment horizontal="right" vertical="center" wrapText="1"/>
    </xf>
    <xf numFmtId="0" fontId="4" fillId="0" borderId="12" xfId="0" applyFont="1" applyBorder="1" applyAlignment="1">
      <alignment horizontal="right" vertical="center" wrapText="1"/>
    </xf>
    <xf numFmtId="49" fontId="9" fillId="0" borderId="0" xfId="0" applyNumberFormat="1" applyFont="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8"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right" vertical="center" wrapText="1"/>
    </xf>
    <xf numFmtId="0" fontId="0" fillId="0" borderId="1" xfId="0"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15" fillId="0" borderId="10" xfId="0" applyFont="1" applyBorder="1" applyAlignment="1">
      <alignment horizontal="right" vertical="center" wrapText="1"/>
    </xf>
    <xf numFmtId="0" fontId="15" fillId="0" borderId="11" xfId="0" applyFont="1" applyBorder="1" applyAlignment="1">
      <alignment horizontal="right" vertical="center" wrapText="1"/>
    </xf>
    <xf numFmtId="0" fontId="0" fillId="0" borderId="17" xfId="0" applyBorder="1" applyAlignment="1">
      <alignment horizontal="center" vertical="center"/>
    </xf>
    <xf numFmtId="0" fontId="0" fillId="0" borderId="18" xfId="0" applyBorder="1" applyAlignment="1">
      <alignment vertical="center" wrapText="1"/>
    </xf>
    <xf numFmtId="0" fontId="0" fillId="0" borderId="0" xfId="0" applyBorder="1" applyAlignment="1">
      <alignment horizontal="center" vertical="center"/>
    </xf>
    <xf numFmtId="4" fontId="0" fillId="0" borderId="0" xfId="0" applyNumberForma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9"/>
  <sheetViews>
    <sheetView tabSelected="1" view="pageBreakPreview" topLeftCell="A106" zoomScale="145" zoomScaleNormal="100" zoomScaleSheetLayoutView="145" workbookViewId="0">
      <selection activeCell="B116" sqref="B116:E116"/>
    </sheetView>
  </sheetViews>
  <sheetFormatPr defaultRowHeight="15" x14ac:dyDescent="0.25"/>
  <cols>
    <col min="1" max="1" width="3.7109375" style="14" customWidth="1"/>
    <col min="2" max="2" width="48" style="15" customWidth="1"/>
    <col min="3" max="3" width="5.85546875" style="14" customWidth="1"/>
    <col min="4" max="5" width="10.140625" style="14" customWidth="1"/>
    <col min="6" max="6" width="11.140625" style="14" customWidth="1"/>
  </cols>
  <sheetData>
    <row r="1" spans="1:6" x14ac:dyDescent="0.25">
      <c r="B1" s="15" t="s">
        <v>80</v>
      </c>
      <c r="C1" s="14" t="s">
        <v>1</v>
      </c>
      <c r="D1" s="14">
        <v>2</v>
      </c>
    </row>
    <row r="2" spans="1:6" x14ac:dyDescent="0.25">
      <c r="B2" s="15" t="s">
        <v>77</v>
      </c>
      <c r="C2" s="14" t="s">
        <v>1</v>
      </c>
      <c r="D2" s="14">
        <v>15</v>
      </c>
    </row>
    <row r="3" spans="1:6" x14ac:dyDescent="0.25">
      <c r="B3" s="15" t="s">
        <v>117</v>
      </c>
      <c r="C3" s="14" t="s">
        <v>1</v>
      </c>
      <c r="D3" s="14">
        <v>6</v>
      </c>
    </row>
    <row r="4" spans="1:6" ht="30" x14ac:dyDescent="0.25">
      <c r="B4" s="15" t="s">
        <v>69</v>
      </c>
      <c r="C4" s="14" t="s">
        <v>1</v>
      </c>
      <c r="D4" s="14">
        <v>9</v>
      </c>
    </row>
    <row r="5" spans="1:6" ht="30" x14ac:dyDescent="0.25">
      <c r="B5" s="15" t="s">
        <v>76</v>
      </c>
      <c r="C5" s="14" t="s">
        <v>1</v>
      </c>
      <c r="D5" s="14">
        <v>4</v>
      </c>
    </row>
    <row r="6" spans="1:6" x14ac:dyDescent="0.25">
      <c r="B6" s="15" t="s">
        <v>25</v>
      </c>
      <c r="C6" s="14" t="s">
        <v>1</v>
      </c>
      <c r="D6" s="14">
        <v>2</v>
      </c>
    </row>
    <row r="7" spans="1:6" x14ac:dyDescent="0.25">
      <c r="B7" s="15" t="s">
        <v>26</v>
      </c>
      <c r="C7" s="14" t="s">
        <v>1</v>
      </c>
      <c r="D7" s="14">
        <v>6</v>
      </c>
    </row>
    <row r="8" spans="1:6" x14ac:dyDescent="0.25">
      <c r="B8" s="15" t="s">
        <v>27</v>
      </c>
      <c r="C8" s="14" t="s">
        <v>1</v>
      </c>
      <c r="D8" s="14">
        <v>3</v>
      </c>
    </row>
    <row r="9" spans="1:6" x14ac:dyDescent="0.25">
      <c r="B9" s="15" t="s">
        <v>3</v>
      </c>
    </row>
    <row r="11" spans="1:6" ht="16.5" x14ac:dyDescent="0.25">
      <c r="A11" s="52" t="s">
        <v>129</v>
      </c>
      <c r="B11" s="52"/>
      <c r="C11" s="52"/>
      <c r="D11" s="52"/>
      <c r="E11" s="52"/>
      <c r="F11" s="52"/>
    </row>
    <row r="12" spans="1:6" x14ac:dyDescent="0.25">
      <c r="B12" s="57" t="s">
        <v>67</v>
      </c>
      <c r="C12" s="57"/>
      <c r="D12" s="57"/>
      <c r="E12" s="57"/>
      <c r="F12" s="57"/>
    </row>
    <row r="13" spans="1:6" x14ac:dyDescent="0.25">
      <c r="B13" s="16"/>
    </row>
    <row r="14" spans="1:6" ht="117.75" customHeight="1" x14ac:dyDescent="0.25">
      <c r="B14" s="56" t="s">
        <v>28</v>
      </c>
      <c r="C14" s="56"/>
      <c r="D14" s="56"/>
      <c r="E14" s="56"/>
    </row>
    <row r="16" spans="1:6" ht="30" x14ac:dyDescent="0.25">
      <c r="A16" s="13"/>
      <c r="B16" s="6" t="s">
        <v>29</v>
      </c>
      <c r="C16" s="13"/>
      <c r="D16" s="13"/>
      <c r="E16" s="13"/>
      <c r="F16" s="13"/>
    </row>
    <row r="17" spans="1:6" ht="25.5" x14ac:dyDescent="0.25">
      <c r="A17" s="11" t="s">
        <v>30</v>
      </c>
      <c r="B17" s="12" t="s">
        <v>31</v>
      </c>
      <c r="C17" s="12" t="s">
        <v>32</v>
      </c>
      <c r="D17" s="11" t="s">
        <v>33</v>
      </c>
      <c r="E17" s="12" t="s">
        <v>34</v>
      </c>
      <c r="F17" s="12" t="s">
        <v>130</v>
      </c>
    </row>
    <row r="18" spans="1:6" x14ac:dyDescent="0.25">
      <c r="A18" s="53">
        <v>1</v>
      </c>
      <c r="B18" s="20" t="s">
        <v>85</v>
      </c>
      <c r="C18" s="21"/>
      <c r="D18" s="21"/>
      <c r="E18" s="22"/>
      <c r="F18" s="23"/>
    </row>
    <row r="19" spans="1:6" x14ac:dyDescent="0.25">
      <c r="A19" s="54"/>
      <c r="B19" s="19" t="s">
        <v>86</v>
      </c>
      <c r="C19" s="28" t="s">
        <v>0</v>
      </c>
      <c r="D19" s="28">
        <v>80</v>
      </c>
      <c r="E19" s="18"/>
      <c r="F19" s="18"/>
    </row>
    <row r="20" spans="1:6" x14ac:dyDescent="0.25">
      <c r="A20" s="54"/>
      <c r="B20" s="25" t="s">
        <v>35</v>
      </c>
      <c r="C20" s="28" t="s">
        <v>1</v>
      </c>
      <c r="D20" s="28">
        <v>2</v>
      </c>
      <c r="E20" s="18"/>
      <c r="F20" s="18"/>
    </row>
    <row r="21" spans="1:6" x14ac:dyDescent="0.25">
      <c r="A21" s="54"/>
      <c r="B21" s="26" t="s">
        <v>87</v>
      </c>
      <c r="C21" s="28" t="s">
        <v>1</v>
      </c>
      <c r="D21" s="28">
        <v>4</v>
      </c>
      <c r="E21" s="18"/>
      <c r="F21" s="18"/>
    </row>
    <row r="22" spans="1:6" x14ac:dyDescent="0.25">
      <c r="A22" s="54"/>
      <c r="B22" s="7" t="s">
        <v>88</v>
      </c>
      <c r="C22" s="28" t="s">
        <v>0</v>
      </c>
      <c r="D22" s="28">
        <v>1</v>
      </c>
      <c r="E22" s="18"/>
      <c r="F22" s="18"/>
    </row>
    <row r="23" spans="1:6" x14ac:dyDescent="0.25">
      <c r="A23" s="53">
        <v>2</v>
      </c>
      <c r="B23" s="20" t="s">
        <v>89</v>
      </c>
      <c r="C23" s="21"/>
      <c r="D23" s="21"/>
      <c r="E23" s="22"/>
      <c r="F23" s="23"/>
    </row>
    <row r="24" spans="1:6" x14ac:dyDescent="0.25">
      <c r="A24" s="54"/>
      <c r="B24" s="19" t="s">
        <v>86</v>
      </c>
      <c r="C24" s="28" t="s">
        <v>0</v>
      </c>
      <c r="D24" s="28">
        <v>120</v>
      </c>
      <c r="E24" s="18"/>
      <c r="F24" s="18"/>
    </row>
    <row r="25" spans="1:6" x14ac:dyDescent="0.25">
      <c r="A25" s="54"/>
      <c r="B25" s="25" t="s">
        <v>35</v>
      </c>
      <c r="C25" s="28" t="s">
        <v>1</v>
      </c>
      <c r="D25" s="28">
        <v>2</v>
      </c>
      <c r="E25" s="18"/>
      <c r="F25" s="18"/>
    </row>
    <row r="26" spans="1:6" x14ac:dyDescent="0.25">
      <c r="A26" s="54"/>
      <c r="B26" s="26" t="s">
        <v>87</v>
      </c>
      <c r="C26" s="28" t="s">
        <v>1</v>
      </c>
      <c r="D26" s="28">
        <v>4</v>
      </c>
      <c r="E26" s="18"/>
      <c r="F26" s="18"/>
    </row>
    <row r="27" spans="1:6" x14ac:dyDescent="0.25">
      <c r="A27" s="54"/>
      <c r="B27" s="7" t="s">
        <v>82</v>
      </c>
      <c r="C27" s="28" t="s">
        <v>1</v>
      </c>
      <c r="D27" s="28">
        <v>12</v>
      </c>
      <c r="E27" s="18"/>
      <c r="F27" s="18"/>
    </row>
    <row r="28" spans="1:6" x14ac:dyDescent="0.25">
      <c r="A28" s="54"/>
      <c r="B28" s="35" t="s">
        <v>88</v>
      </c>
      <c r="C28" s="24" t="s">
        <v>0</v>
      </c>
      <c r="D28" s="24">
        <v>1</v>
      </c>
      <c r="E28" s="30"/>
      <c r="F28" s="30"/>
    </row>
    <row r="29" spans="1:6" x14ac:dyDescent="0.25">
      <c r="A29" s="53">
        <v>3</v>
      </c>
      <c r="B29" s="34" t="s">
        <v>113</v>
      </c>
      <c r="C29" s="21"/>
      <c r="D29" s="21"/>
      <c r="E29" s="22"/>
      <c r="F29" s="23"/>
    </row>
    <row r="30" spans="1:6" ht="30" x14ac:dyDescent="0.25">
      <c r="A30" s="54"/>
      <c r="B30" s="26" t="s">
        <v>72</v>
      </c>
      <c r="C30" s="28" t="s">
        <v>0</v>
      </c>
      <c r="D30" s="28">
        <v>40</v>
      </c>
      <c r="E30" s="18"/>
      <c r="F30" s="18"/>
    </row>
    <row r="31" spans="1:6" x14ac:dyDescent="0.25">
      <c r="A31" s="55"/>
      <c r="B31" s="26" t="s">
        <v>73</v>
      </c>
      <c r="C31" s="28" t="s">
        <v>1</v>
      </c>
      <c r="D31" s="28">
        <f>2*$D$6/2</f>
        <v>2</v>
      </c>
      <c r="E31" s="18"/>
      <c r="F31" s="18"/>
    </row>
    <row r="32" spans="1:6" ht="30" x14ac:dyDescent="0.25">
      <c r="A32" s="53">
        <v>4</v>
      </c>
      <c r="B32" s="20" t="s">
        <v>127</v>
      </c>
      <c r="C32" s="21"/>
      <c r="D32" s="21"/>
      <c r="E32" s="22"/>
      <c r="F32" s="23"/>
    </row>
    <row r="33" spans="1:6" ht="30" x14ac:dyDescent="0.25">
      <c r="A33" s="54"/>
      <c r="B33" s="19" t="s">
        <v>46</v>
      </c>
      <c r="C33" s="28" t="s">
        <v>0</v>
      </c>
      <c r="D33" s="28">
        <f>1.5*$D$4</f>
        <v>13.5</v>
      </c>
      <c r="E33" s="18"/>
      <c r="F33" s="18"/>
    </row>
    <row r="34" spans="1:6" ht="30" x14ac:dyDescent="0.25">
      <c r="A34" s="54"/>
      <c r="B34" s="33" t="s">
        <v>70</v>
      </c>
      <c r="C34" s="21"/>
      <c r="D34" s="21"/>
      <c r="E34" s="22"/>
      <c r="F34" s="23"/>
    </row>
    <row r="35" spans="1:6" ht="30" x14ac:dyDescent="0.25">
      <c r="A35" s="54"/>
      <c r="B35" s="19" t="s">
        <v>118</v>
      </c>
      <c r="C35" s="28" t="s">
        <v>0</v>
      </c>
      <c r="D35" s="28">
        <f>0.3*$D$2</f>
        <v>4.5</v>
      </c>
      <c r="E35" s="18"/>
      <c r="F35" s="18"/>
    </row>
    <row r="36" spans="1:6" ht="30" x14ac:dyDescent="0.25">
      <c r="A36" s="55"/>
      <c r="B36" s="27" t="s">
        <v>119</v>
      </c>
      <c r="C36" s="28" t="s">
        <v>1</v>
      </c>
      <c r="D36" s="28">
        <f>2*$D$2</f>
        <v>30</v>
      </c>
      <c r="E36" s="18"/>
      <c r="F36" s="18"/>
    </row>
    <row r="37" spans="1:6" ht="30" x14ac:dyDescent="0.25">
      <c r="A37" s="53">
        <v>5</v>
      </c>
      <c r="B37" s="20" t="s">
        <v>128</v>
      </c>
      <c r="C37" s="21"/>
      <c r="D37" s="21"/>
      <c r="E37" s="22"/>
      <c r="F37" s="23"/>
    </row>
    <row r="38" spans="1:6" ht="30" x14ac:dyDescent="0.25">
      <c r="A38" s="54"/>
      <c r="B38" s="19" t="s">
        <v>120</v>
      </c>
      <c r="C38" s="28" t="s">
        <v>0</v>
      </c>
      <c r="D38" s="28">
        <f>1.5*$D$5</f>
        <v>6</v>
      </c>
      <c r="E38" s="18"/>
      <c r="F38" s="18"/>
    </row>
    <row r="39" spans="1:6" ht="30" x14ac:dyDescent="0.25">
      <c r="A39" s="54"/>
      <c r="B39" s="33" t="s">
        <v>121</v>
      </c>
      <c r="C39" s="40"/>
      <c r="D39" s="40"/>
      <c r="E39" s="40"/>
      <c r="F39" s="41"/>
    </row>
    <row r="40" spans="1:6" ht="30" x14ac:dyDescent="0.25">
      <c r="A40" s="54"/>
      <c r="B40" s="19" t="s">
        <v>122</v>
      </c>
      <c r="C40" s="28" t="s">
        <v>0</v>
      </c>
      <c r="D40" s="28">
        <f>0.3*$D$2</f>
        <v>4.5</v>
      </c>
      <c r="E40" s="18"/>
      <c r="F40" s="18"/>
    </row>
    <row r="41" spans="1:6" ht="30" x14ac:dyDescent="0.25">
      <c r="A41" s="55"/>
      <c r="B41" s="27" t="s">
        <v>123</v>
      </c>
      <c r="C41" s="28" t="s">
        <v>1</v>
      </c>
      <c r="D41" s="28">
        <v>14</v>
      </c>
      <c r="E41" s="18"/>
      <c r="F41" s="18"/>
    </row>
    <row r="42" spans="1:6" x14ac:dyDescent="0.25">
      <c r="A42" s="53">
        <v>6</v>
      </c>
      <c r="B42" s="20" t="s">
        <v>68</v>
      </c>
      <c r="C42" s="21"/>
      <c r="D42" s="21"/>
      <c r="E42" s="22"/>
      <c r="F42" s="23"/>
    </row>
    <row r="43" spans="1:6" x14ac:dyDescent="0.25">
      <c r="A43" s="54"/>
      <c r="B43" s="27" t="s">
        <v>37</v>
      </c>
      <c r="C43" s="28" t="s">
        <v>1</v>
      </c>
      <c r="D43" s="28">
        <f>1*$D$5</f>
        <v>4</v>
      </c>
      <c r="E43" s="18"/>
      <c r="F43" s="18"/>
    </row>
    <row r="44" spans="1:6" ht="30" x14ac:dyDescent="0.25">
      <c r="A44" s="54"/>
      <c r="B44" s="19" t="s">
        <v>36</v>
      </c>
      <c r="C44" s="28" t="s">
        <v>0</v>
      </c>
      <c r="D44" s="28">
        <f>0.5*$D$5</f>
        <v>2</v>
      </c>
      <c r="E44" s="18"/>
      <c r="F44" s="18"/>
    </row>
    <row r="45" spans="1:6" x14ac:dyDescent="0.25">
      <c r="A45" s="54"/>
      <c r="B45" s="19" t="s">
        <v>38</v>
      </c>
      <c r="C45" s="28" t="s">
        <v>1</v>
      </c>
      <c r="D45" s="28">
        <f>1*$D$5</f>
        <v>4</v>
      </c>
      <c r="E45" s="18"/>
      <c r="F45" s="18"/>
    </row>
    <row r="46" spans="1:6" ht="30" x14ac:dyDescent="0.25">
      <c r="A46" s="54"/>
      <c r="B46" s="19" t="s">
        <v>39</v>
      </c>
      <c r="C46" s="28" t="s">
        <v>0</v>
      </c>
      <c r="D46" s="28">
        <f>1*$D$5</f>
        <v>4</v>
      </c>
      <c r="E46" s="18"/>
      <c r="F46" s="18"/>
    </row>
    <row r="47" spans="1:6" x14ac:dyDescent="0.25">
      <c r="A47" s="54"/>
      <c r="B47" s="19" t="s">
        <v>40</v>
      </c>
      <c r="C47" s="28" t="s">
        <v>1</v>
      </c>
      <c r="D47" s="28">
        <f>1*$D$5</f>
        <v>4</v>
      </c>
      <c r="E47" s="18"/>
      <c r="F47" s="18"/>
    </row>
    <row r="48" spans="1:6" ht="30" x14ac:dyDescent="0.25">
      <c r="A48" s="54"/>
      <c r="B48" s="19" t="s">
        <v>41</v>
      </c>
      <c r="C48" s="28" t="s">
        <v>0</v>
      </c>
      <c r="D48" s="28">
        <f>0.5*$D$5</f>
        <v>2</v>
      </c>
      <c r="E48" s="18"/>
      <c r="F48" s="18"/>
    </row>
    <row r="49" spans="1:6" x14ac:dyDescent="0.25">
      <c r="A49" s="55"/>
      <c r="B49" s="19" t="s">
        <v>42</v>
      </c>
      <c r="C49" s="28" t="s">
        <v>1</v>
      </c>
      <c r="D49" s="28">
        <f>1*$D$5</f>
        <v>4</v>
      </c>
      <c r="E49" s="18"/>
      <c r="F49" s="18"/>
    </row>
    <row r="50" spans="1:6" ht="30" x14ac:dyDescent="0.25">
      <c r="A50" s="53">
        <v>7</v>
      </c>
      <c r="B50" s="20" t="s">
        <v>71</v>
      </c>
      <c r="C50" s="21"/>
      <c r="D50" s="21"/>
      <c r="E50" s="22"/>
      <c r="F50" s="23"/>
    </row>
    <row r="51" spans="1:6" x14ac:dyDescent="0.25">
      <c r="A51" s="54"/>
      <c r="B51" s="19" t="s">
        <v>43</v>
      </c>
      <c r="C51" s="28" t="s">
        <v>1</v>
      </c>
      <c r="D51" s="28">
        <f>$D$6</f>
        <v>2</v>
      </c>
      <c r="E51" s="18"/>
      <c r="F51" s="18"/>
    </row>
    <row r="52" spans="1:6" ht="30" x14ac:dyDescent="0.25">
      <c r="A52" s="54"/>
      <c r="B52" s="19" t="s">
        <v>74</v>
      </c>
      <c r="C52" s="28" t="s">
        <v>0</v>
      </c>
      <c r="D52" s="28">
        <f>1*$D$6</f>
        <v>2</v>
      </c>
      <c r="E52" s="18"/>
      <c r="F52" s="18"/>
    </row>
    <row r="53" spans="1:6" x14ac:dyDescent="0.25">
      <c r="A53" s="55"/>
      <c r="B53" s="27" t="s">
        <v>45</v>
      </c>
      <c r="C53" s="28" t="s">
        <v>1</v>
      </c>
      <c r="D53" s="28">
        <f>$D$6</f>
        <v>2</v>
      </c>
      <c r="E53" s="18"/>
      <c r="F53" s="18"/>
    </row>
    <row r="54" spans="1:6" x14ac:dyDescent="0.25">
      <c r="A54" s="53">
        <v>8</v>
      </c>
      <c r="B54" s="20" t="s">
        <v>47</v>
      </c>
      <c r="C54" s="21"/>
      <c r="D54" s="21"/>
      <c r="E54" s="22"/>
      <c r="F54" s="23"/>
    </row>
    <row r="55" spans="1:6" ht="30" x14ac:dyDescent="0.25">
      <c r="A55" s="54"/>
      <c r="B55" s="7" t="s">
        <v>48</v>
      </c>
      <c r="C55" s="28" t="s">
        <v>1</v>
      </c>
      <c r="D55" s="28">
        <f>$D$7</f>
        <v>6</v>
      </c>
      <c r="E55" s="18"/>
      <c r="F55" s="18"/>
    </row>
    <row r="56" spans="1:6" ht="30" x14ac:dyDescent="0.25">
      <c r="A56" s="54"/>
      <c r="B56" s="19" t="s">
        <v>44</v>
      </c>
      <c r="C56" s="28" t="s">
        <v>0</v>
      </c>
      <c r="D56" s="28">
        <f>$D$7*0.5</f>
        <v>3</v>
      </c>
      <c r="E56" s="18"/>
      <c r="F56" s="18"/>
    </row>
    <row r="57" spans="1:6" ht="30" x14ac:dyDescent="0.25">
      <c r="A57" s="54"/>
      <c r="B57" s="19" t="s">
        <v>90</v>
      </c>
      <c r="C57" s="28" t="s">
        <v>1</v>
      </c>
      <c r="D57" s="28">
        <f>$D$7</f>
        <v>6</v>
      </c>
      <c r="E57" s="18"/>
      <c r="F57" s="18"/>
    </row>
    <row r="58" spans="1:6" x14ac:dyDescent="0.25">
      <c r="A58" s="54"/>
      <c r="B58" s="26" t="s">
        <v>75</v>
      </c>
      <c r="C58" s="28" t="s">
        <v>0</v>
      </c>
      <c r="D58" s="28">
        <f>0.5*$D$7</f>
        <v>3</v>
      </c>
      <c r="E58" s="18"/>
      <c r="F58" s="18"/>
    </row>
    <row r="59" spans="1:6" x14ac:dyDescent="0.25">
      <c r="A59" s="55"/>
      <c r="B59" s="7" t="s">
        <v>49</v>
      </c>
      <c r="C59" s="28" t="s">
        <v>1</v>
      </c>
      <c r="D59" s="28">
        <f>$D$7</f>
        <v>6</v>
      </c>
      <c r="E59" s="18"/>
      <c r="F59" s="18"/>
    </row>
    <row r="60" spans="1:6" x14ac:dyDescent="0.25">
      <c r="A60" s="53">
        <v>9</v>
      </c>
      <c r="B60" s="20" t="s">
        <v>50</v>
      </c>
      <c r="C60" s="21"/>
      <c r="D60" s="21"/>
      <c r="E60" s="22"/>
      <c r="F60" s="23"/>
    </row>
    <row r="61" spans="1:6" x14ac:dyDescent="0.25">
      <c r="A61" s="54"/>
      <c r="B61" s="7" t="s">
        <v>51</v>
      </c>
      <c r="C61" s="28" t="s">
        <v>1</v>
      </c>
      <c r="D61" s="28">
        <v>2</v>
      </c>
      <c r="E61" s="18"/>
      <c r="F61" s="18"/>
    </row>
    <row r="62" spans="1:6" ht="30" x14ac:dyDescent="0.25">
      <c r="A62" s="54"/>
      <c r="B62" s="19" t="s">
        <v>78</v>
      </c>
      <c r="C62" s="28" t="s">
        <v>0</v>
      </c>
      <c r="D62" s="28">
        <v>2</v>
      </c>
      <c r="E62" s="18"/>
      <c r="F62" s="18"/>
    </row>
    <row r="63" spans="1:6" ht="30" x14ac:dyDescent="0.25">
      <c r="A63" s="54"/>
      <c r="B63" s="7" t="s">
        <v>91</v>
      </c>
      <c r="C63" s="28" t="s">
        <v>1</v>
      </c>
      <c r="D63" s="28">
        <v>2</v>
      </c>
      <c r="E63" s="18"/>
      <c r="F63" s="18"/>
    </row>
    <row r="64" spans="1:6" x14ac:dyDescent="0.25">
      <c r="A64" s="59">
        <v>10</v>
      </c>
      <c r="B64" s="29" t="s">
        <v>52</v>
      </c>
      <c r="C64" s="21"/>
      <c r="D64" s="21"/>
      <c r="E64" s="22"/>
      <c r="F64" s="23"/>
    </row>
    <row r="65" spans="1:6" x14ac:dyDescent="0.25">
      <c r="A65" s="59"/>
      <c r="B65" s="19" t="s">
        <v>79</v>
      </c>
      <c r="C65" s="28" t="s">
        <v>0</v>
      </c>
      <c r="D65" s="28">
        <f>12*2*$D$1</f>
        <v>48</v>
      </c>
      <c r="E65" s="18"/>
      <c r="F65" s="18"/>
    </row>
    <row r="66" spans="1:6" x14ac:dyDescent="0.25">
      <c r="A66" s="59"/>
      <c r="B66" s="7" t="s">
        <v>81</v>
      </c>
      <c r="C66" s="28" t="s">
        <v>1</v>
      </c>
      <c r="D66" s="28">
        <f>3*2*$D$1</f>
        <v>12</v>
      </c>
      <c r="E66" s="18"/>
      <c r="F66" s="18"/>
    </row>
    <row r="67" spans="1:6" x14ac:dyDescent="0.25">
      <c r="A67" s="59"/>
      <c r="B67" s="7" t="s">
        <v>82</v>
      </c>
      <c r="C67" s="28" t="s">
        <v>1</v>
      </c>
      <c r="D67" s="28">
        <f>(12*2*$D$1)/1.5</f>
        <v>32</v>
      </c>
      <c r="E67" s="18"/>
      <c r="F67" s="18"/>
    </row>
    <row r="68" spans="1:6" x14ac:dyDescent="0.25">
      <c r="A68" s="59"/>
      <c r="B68" s="19" t="s">
        <v>53</v>
      </c>
      <c r="C68" s="28" t="s">
        <v>1</v>
      </c>
      <c r="D68" s="28">
        <f>2*$D$1</f>
        <v>4</v>
      </c>
      <c r="E68" s="18"/>
      <c r="F68" s="18"/>
    </row>
    <row r="69" spans="1:6" x14ac:dyDescent="0.25">
      <c r="A69" s="59"/>
      <c r="B69" s="19" t="s">
        <v>54</v>
      </c>
      <c r="C69" s="28" t="s">
        <v>1</v>
      </c>
      <c r="D69" s="28">
        <f>2*$D$1</f>
        <v>4</v>
      </c>
      <c r="E69" s="18"/>
      <c r="F69" s="18"/>
    </row>
    <row r="70" spans="1:6" x14ac:dyDescent="0.25">
      <c r="A70" s="59">
        <v>11</v>
      </c>
      <c r="B70" s="20" t="s">
        <v>55</v>
      </c>
      <c r="C70" s="21"/>
      <c r="D70" s="21"/>
      <c r="E70" s="22"/>
      <c r="F70" s="23"/>
    </row>
    <row r="71" spans="1:6" x14ac:dyDescent="0.25">
      <c r="A71" s="59"/>
      <c r="B71" s="19" t="s">
        <v>86</v>
      </c>
      <c r="C71" s="28" t="s">
        <v>0</v>
      </c>
      <c r="D71" s="28">
        <v>50</v>
      </c>
      <c r="E71" s="18"/>
      <c r="F71" s="18"/>
    </row>
    <row r="72" spans="1:6" x14ac:dyDescent="0.25">
      <c r="A72" s="59"/>
      <c r="B72" s="7" t="s">
        <v>56</v>
      </c>
      <c r="C72" s="28" t="s">
        <v>1</v>
      </c>
      <c r="D72" s="28">
        <f>2*$D$1</f>
        <v>4</v>
      </c>
      <c r="E72" s="18"/>
      <c r="F72" s="18"/>
    </row>
    <row r="73" spans="1:6" x14ac:dyDescent="0.25">
      <c r="A73" s="53">
        <v>12</v>
      </c>
      <c r="B73" s="20" t="s">
        <v>83</v>
      </c>
      <c r="C73" s="21"/>
      <c r="D73" s="21"/>
      <c r="E73" s="22"/>
      <c r="F73" s="23"/>
    </row>
    <row r="74" spans="1:6" x14ac:dyDescent="0.25">
      <c r="A74" s="55"/>
      <c r="B74" s="7" t="s">
        <v>84</v>
      </c>
      <c r="C74" s="28" t="s">
        <v>0</v>
      </c>
      <c r="D74" s="28">
        <f>0.5*4</f>
        <v>2</v>
      </c>
      <c r="E74" s="18"/>
      <c r="F74" s="18"/>
    </row>
    <row r="75" spans="1:6" ht="30.75" thickBot="1" x14ac:dyDescent="0.3">
      <c r="A75" s="44">
        <v>13</v>
      </c>
      <c r="B75" s="45" t="s">
        <v>57</v>
      </c>
      <c r="C75" s="44" t="s">
        <v>58</v>
      </c>
      <c r="D75" s="44">
        <v>1</v>
      </c>
      <c r="E75" s="46"/>
      <c r="F75" s="46"/>
    </row>
    <row r="76" spans="1:6" ht="15.75" thickBot="1" x14ac:dyDescent="0.3">
      <c r="A76" s="9"/>
      <c r="B76" s="49" t="s">
        <v>116</v>
      </c>
      <c r="C76" s="50"/>
      <c r="D76" s="50"/>
      <c r="E76" s="51"/>
      <c r="F76" s="10"/>
    </row>
    <row r="77" spans="1:6" x14ac:dyDescent="0.25">
      <c r="A77" s="36"/>
      <c r="B77" s="37"/>
      <c r="C77" s="38"/>
      <c r="D77" s="38"/>
      <c r="E77" s="38"/>
      <c r="F77" s="36"/>
    </row>
    <row r="78" spans="1:6" x14ac:dyDescent="0.25">
      <c r="A78" s="60" t="s">
        <v>92</v>
      </c>
      <c r="B78" s="61"/>
      <c r="C78" s="61"/>
      <c r="D78" s="61"/>
      <c r="E78" s="61"/>
      <c r="F78" s="62"/>
    </row>
    <row r="79" spans="1:6" ht="25.5" x14ac:dyDescent="0.25">
      <c r="A79" s="11" t="s">
        <v>30</v>
      </c>
      <c r="B79" s="12" t="s">
        <v>31</v>
      </c>
      <c r="C79" s="12" t="s">
        <v>32</v>
      </c>
      <c r="D79" s="11" t="s">
        <v>33</v>
      </c>
      <c r="E79" s="12" t="s">
        <v>34</v>
      </c>
      <c r="F79" s="12" t="s">
        <v>130</v>
      </c>
    </row>
    <row r="80" spans="1:6" ht="30" x14ac:dyDescent="0.25">
      <c r="A80" s="53">
        <v>14</v>
      </c>
      <c r="B80" s="29" t="s">
        <v>114</v>
      </c>
      <c r="C80" s="21"/>
      <c r="D80" s="21"/>
      <c r="E80" s="22"/>
      <c r="F80" s="23"/>
    </row>
    <row r="81" spans="1:6" ht="75" x14ac:dyDescent="0.25">
      <c r="A81" s="54"/>
      <c r="B81" s="19" t="s">
        <v>93</v>
      </c>
      <c r="C81" s="28" t="s">
        <v>22</v>
      </c>
      <c r="D81" s="28">
        <v>16</v>
      </c>
      <c r="E81" s="18"/>
      <c r="F81" s="18"/>
    </row>
    <row r="82" spans="1:6" ht="45" x14ac:dyDescent="0.25">
      <c r="A82" s="54"/>
      <c r="B82" s="19" t="s">
        <v>96</v>
      </c>
      <c r="C82" s="28" t="s">
        <v>22</v>
      </c>
      <c r="D82" s="28">
        <v>4</v>
      </c>
      <c r="E82" s="18"/>
      <c r="F82" s="18"/>
    </row>
    <row r="83" spans="1:6" ht="75" x14ac:dyDescent="0.25">
      <c r="A83" s="54"/>
      <c r="B83" s="19" t="s">
        <v>94</v>
      </c>
      <c r="C83" s="28" t="s">
        <v>22</v>
      </c>
      <c r="D83" s="28">
        <v>16</v>
      </c>
      <c r="E83" s="18"/>
      <c r="F83" s="18"/>
    </row>
    <row r="84" spans="1:6" ht="30" x14ac:dyDescent="0.25">
      <c r="A84" s="54"/>
      <c r="B84" s="19" t="s">
        <v>95</v>
      </c>
      <c r="C84" s="28" t="s">
        <v>22</v>
      </c>
      <c r="D84" s="28">
        <v>8</v>
      </c>
      <c r="E84" s="18"/>
      <c r="F84" s="18"/>
    </row>
    <row r="85" spans="1:6" ht="45" x14ac:dyDescent="0.25">
      <c r="A85" s="54"/>
      <c r="B85" s="27" t="s">
        <v>97</v>
      </c>
      <c r="C85" s="28" t="s">
        <v>22</v>
      </c>
      <c r="D85" s="28">
        <v>6</v>
      </c>
      <c r="E85" s="18"/>
      <c r="F85" s="18"/>
    </row>
    <row r="86" spans="1:6" ht="60" x14ac:dyDescent="0.25">
      <c r="A86" s="54"/>
      <c r="B86" s="27" t="s">
        <v>107</v>
      </c>
      <c r="C86" s="28" t="s">
        <v>22</v>
      </c>
      <c r="D86" s="28">
        <v>4</v>
      </c>
      <c r="E86" s="18"/>
      <c r="F86" s="18"/>
    </row>
    <row r="87" spans="1:6" ht="60" x14ac:dyDescent="0.25">
      <c r="A87" s="55"/>
      <c r="B87" s="31" t="s">
        <v>115</v>
      </c>
      <c r="C87" s="28" t="s">
        <v>22</v>
      </c>
      <c r="D87" s="28">
        <v>8</v>
      </c>
      <c r="E87" s="18"/>
      <c r="F87" s="18"/>
    </row>
    <row r="88" spans="1:6" x14ac:dyDescent="0.25">
      <c r="A88" s="59">
        <v>15</v>
      </c>
      <c r="B88" s="29" t="s">
        <v>102</v>
      </c>
      <c r="C88" s="21"/>
      <c r="D88" s="21"/>
      <c r="E88" s="22"/>
      <c r="F88" s="23"/>
    </row>
    <row r="89" spans="1:6" ht="105" x14ac:dyDescent="0.25">
      <c r="A89" s="59"/>
      <c r="B89" s="19" t="s">
        <v>103</v>
      </c>
      <c r="C89" s="28" t="s">
        <v>22</v>
      </c>
      <c r="D89" s="28">
        <v>4</v>
      </c>
      <c r="E89" s="18"/>
      <c r="F89" s="18"/>
    </row>
    <row r="90" spans="1:6" x14ac:dyDescent="0.25">
      <c r="A90" s="53">
        <v>16</v>
      </c>
      <c r="B90" s="29" t="s">
        <v>104</v>
      </c>
      <c r="C90" s="21"/>
      <c r="D90" s="21"/>
      <c r="E90" s="22"/>
      <c r="F90" s="23"/>
    </row>
    <row r="91" spans="1:6" ht="75" x14ac:dyDescent="0.25">
      <c r="A91" s="54"/>
      <c r="B91" s="19" t="s">
        <v>105</v>
      </c>
      <c r="C91" s="28" t="s">
        <v>22</v>
      </c>
      <c r="D91" s="28">
        <v>32</v>
      </c>
      <c r="E91" s="18"/>
      <c r="F91" s="18"/>
    </row>
    <row r="92" spans="1:6" ht="60" x14ac:dyDescent="0.25">
      <c r="A92" s="55"/>
      <c r="B92" s="19" t="s">
        <v>124</v>
      </c>
      <c r="C92" s="28" t="s">
        <v>22</v>
      </c>
      <c r="D92" s="28">
        <v>16</v>
      </c>
      <c r="E92" s="18"/>
      <c r="F92" s="18"/>
    </row>
    <row r="93" spans="1:6" ht="30" x14ac:dyDescent="0.25">
      <c r="A93" s="53">
        <v>17</v>
      </c>
      <c r="B93" s="29" t="s">
        <v>106</v>
      </c>
      <c r="C93" s="21"/>
      <c r="D93" s="21"/>
      <c r="E93" s="22"/>
      <c r="F93" s="23"/>
    </row>
    <row r="94" spans="1:6" ht="60" x14ac:dyDescent="0.25">
      <c r="A94" s="54"/>
      <c r="B94" s="19" t="s">
        <v>108</v>
      </c>
      <c r="C94" s="28" t="s">
        <v>22</v>
      </c>
      <c r="D94" s="28">
        <v>12</v>
      </c>
      <c r="E94" s="18"/>
      <c r="F94" s="18"/>
    </row>
    <row r="95" spans="1:6" ht="60" x14ac:dyDescent="0.25">
      <c r="A95" s="55"/>
      <c r="B95" s="19" t="s">
        <v>125</v>
      </c>
      <c r="C95" s="28" t="s">
        <v>22</v>
      </c>
      <c r="D95" s="28">
        <v>4</v>
      </c>
      <c r="E95" s="18"/>
      <c r="F95" s="18"/>
    </row>
    <row r="96" spans="1:6" x14ac:dyDescent="0.25">
      <c r="A96" s="59">
        <v>18</v>
      </c>
      <c r="B96" s="29" t="s">
        <v>98</v>
      </c>
      <c r="C96" s="21"/>
      <c r="D96" s="21"/>
      <c r="E96" s="22"/>
      <c r="F96" s="23"/>
    </row>
    <row r="97" spans="1:6" ht="90" x14ac:dyDescent="0.25">
      <c r="A97" s="59"/>
      <c r="B97" s="19" t="s">
        <v>100</v>
      </c>
      <c r="C97" s="28" t="s">
        <v>22</v>
      </c>
      <c r="D97" s="28">
        <v>8</v>
      </c>
      <c r="E97" s="18"/>
      <c r="F97" s="18"/>
    </row>
    <row r="98" spans="1:6" x14ac:dyDescent="0.25">
      <c r="A98" s="59">
        <v>19</v>
      </c>
      <c r="B98" s="29" t="s">
        <v>99</v>
      </c>
      <c r="C98" s="21"/>
      <c r="D98" s="21"/>
      <c r="E98" s="22"/>
      <c r="F98" s="23"/>
    </row>
    <row r="99" spans="1:6" ht="135" x14ac:dyDescent="0.25">
      <c r="A99" s="59"/>
      <c r="B99" s="19" t="s">
        <v>101</v>
      </c>
      <c r="C99" s="28" t="s">
        <v>22</v>
      </c>
      <c r="D99" s="28">
        <v>16</v>
      </c>
      <c r="E99" s="18"/>
      <c r="F99" s="18"/>
    </row>
    <row r="100" spans="1:6" x14ac:dyDescent="0.25">
      <c r="A100" s="59">
        <v>20</v>
      </c>
      <c r="B100" s="29" t="s">
        <v>109</v>
      </c>
      <c r="C100" s="21"/>
      <c r="D100" s="21"/>
      <c r="E100" s="22"/>
      <c r="F100" s="23"/>
    </row>
    <row r="101" spans="1:6" ht="120" x14ac:dyDescent="0.25">
      <c r="A101" s="59"/>
      <c r="B101" s="19" t="s">
        <v>110</v>
      </c>
      <c r="C101" s="28" t="s">
        <v>22</v>
      </c>
      <c r="D101" s="28">
        <v>8</v>
      </c>
      <c r="E101" s="18"/>
      <c r="F101" s="18"/>
    </row>
    <row r="102" spans="1:6" x14ac:dyDescent="0.25">
      <c r="A102" s="59">
        <v>21</v>
      </c>
      <c r="B102" s="29" t="s">
        <v>111</v>
      </c>
      <c r="C102" s="21"/>
      <c r="D102" s="21"/>
      <c r="E102" s="22"/>
      <c r="F102" s="23"/>
    </row>
    <row r="103" spans="1:6" ht="105" x14ac:dyDescent="0.25">
      <c r="A103" s="59"/>
      <c r="B103" s="19" t="s">
        <v>59</v>
      </c>
      <c r="C103" s="28" t="s">
        <v>22</v>
      </c>
      <c r="D103" s="28">
        <v>40</v>
      </c>
      <c r="E103" s="18"/>
      <c r="F103" s="18"/>
    </row>
    <row r="104" spans="1:6" x14ac:dyDescent="0.25">
      <c r="A104" s="59">
        <v>22</v>
      </c>
      <c r="B104" s="29" t="s">
        <v>60</v>
      </c>
      <c r="C104" s="21"/>
      <c r="D104" s="21"/>
      <c r="E104" s="22"/>
      <c r="F104" s="23"/>
    </row>
    <row r="105" spans="1:6" ht="45" x14ac:dyDescent="0.25">
      <c r="A105" s="59"/>
      <c r="B105" s="19" t="s">
        <v>61</v>
      </c>
      <c r="C105" s="28" t="s">
        <v>62</v>
      </c>
      <c r="D105" s="28">
        <v>19</v>
      </c>
      <c r="E105" s="18"/>
      <c r="F105" s="18"/>
    </row>
    <row r="106" spans="1:6" ht="90" x14ac:dyDescent="0.25">
      <c r="A106" s="59"/>
      <c r="B106" s="19" t="s">
        <v>126</v>
      </c>
      <c r="C106" s="28" t="s">
        <v>0</v>
      </c>
      <c r="D106" s="28">
        <v>50</v>
      </c>
      <c r="E106" s="18"/>
      <c r="F106" s="18"/>
    </row>
    <row r="107" spans="1:6" ht="90" x14ac:dyDescent="0.25">
      <c r="A107" s="53"/>
      <c r="B107" s="32" t="s">
        <v>112</v>
      </c>
      <c r="C107" s="24" t="s">
        <v>1</v>
      </c>
      <c r="D107" s="24">
        <v>2</v>
      </c>
      <c r="E107" s="30"/>
      <c r="F107" s="18"/>
    </row>
    <row r="108" spans="1:6" ht="30" x14ac:dyDescent="0.25">
      <c r="A108" s="53"/>
      <c r="B108" s="32" t="s">
        <v>63</v>
      </c>
      <c r="C108" s="24"/>
      <c r="D108" s="24" t="s">
        <v>58</v>
      </c>
      <c r="E108" s="30"/>
      <c r="F108" s="30"/>
    </row>
    <row r="109" spans="1:6" ht="30.75" thickBot="1" x14ac:dyDescent="0.3">
      <c r="A109" s="65"/>
      <c r="B109" s="66" t="s">
        <v>132</v>
      </c>
      <c r="C109" s="67"/>
      <c r="D109" s="67" t="s">
        <v>58</v>
      </c>
      <c r="E109" s="68"/>
      <c r="F109" s="68"/>
    </row>
    <row r="110" spans="1:6" ht="15.75" thickBot="1" x14ac:dyDescent="0.3">
      <c r="A110" s="17" t="s">
        <v>24</v>
      </c>
      <c r="B110" s="63" t="s">
        <v>131</v>
      </c>
      <c r="C110" s="64"/>
      <c r="D110" s="64"/>
      <c r="E110" s="64"/>
      <c r="F110" s="47"/>
    </row>
    <row r="111" spans="1:6" x14ac:dyDescent="0.25">
      <c r="A111" s="42"/>
      <c r="B111" s="43"/>
      <c r="C111" s="42"/>
      <c r="D111" s="42"/>
      <c r="E111" s="42"/>
      <c r="F111" s="42"/>
    </row>
    <row r="112" spans="1:6" x14ac:dyDescent="0.25">
      <c r="B112" s="58" t="s">
        <v>64</v>
      </c>
      <c r="C112" s="58"/>
      <c r="D112" s="58"/>
      <c r="E112" s="58"/>
      <c r="F112" s="39"/>
    </row>
    <row r="113" spans="1:6" x14ac:dyDescent="0.25">
      <c r="F113" s="3"/>
    </row>
    <row r="114" spans="1:6" x14ac:dyDescent="0.25">
      <c r="B114" s="58" t="s">
        <v>65</v>
      </c>
      <c r="C114" s="58"/>
      <c r="D114" s="58"/>
      <c r="E114" s="58"/>
      <c r="F114" s="39"/>
    </row>
    <row r="115" spans="1:6" x14ac:dyDescent="0.25">
      <c r="F115" s="3"/>
    </row>
    <row r="116" spans="1:6" x14ac:dyDescent="0.25">
      <c r="B116" s="58" t="s">
        <v>66</v>
      </c>
      <c r="C116" s="58"/>
      <c r="D116" s="58"/>
      <c r="E116" s="58"/>
      <c r="F116" s="39"/>
    </row>
    <row r="118" spans="1:6" x14ac:dyDescent="0.25">
      <c r="A118" s="48"/>
      <c r="B118" s="48"/>
      <c r="C118" s="48"/>
      <c r="D118" s="48"/>
      <c r="E118" s="48"/>
      <c r="F118" s="48"/>
    </row>
    <row r="119" spans="1:6" x14ac:dyDescent="0.25">
      <c r="B119" s="8"/>
    </row>
  </sheetData>
  <mergeCells count="31">
    <mergeCell ref="B116:E116"/>
    <mergeCell ref="A104:A108"/>
    <mergeCell ref="A64:A69"/>
    <mergeCell ref="A70:A72"/>
    <mergeCell ref="A88:A89"/>
    <mergeCell ref="A96:A97"/>
    <mergeCell ref="A90:A92"/>
    <mergeCell ref="A73:A74"/>
    <mergeCell ref="A102:A103"/>
    <mergeCell ref="A78:F78"/>
    <mergeCell ref="A98:A99"/>
    <mergeCell ref="A93:A95"/>
    <mergeCell ref="A100:A101"/>
    <mergeCell ref="A80:A87"/>
    <mergeCell ref="B110:E110"/>
    <mergeCell ref="A118:F118"/>
    <mergeCell ref="B76:E76"/>
    <mergeCell ref="A11:F11"/>
    <mergeCell ref="A54:A59"/>
    <mergeCell ref="A60:A63"/>
    <mergeCell ref="A42:A49"/>
    <mergeCell ref="A29:A31"/>
    <mergeCell ref="B14:E14"/>
    <mergeCell ref="B12:F12"/>
    <mergeCell ref="A50:A53"/>
    <mergeCell ref="A18:A22"/>
    <mergeCell ref="A23:A28"/>
    <mergeCell ref="A32:A36"/>
    <mergeCell ref="A37:A41"/>
    <mergeCell ref="B112:E112"/>
    <mergeCell ref="B114:E114"/>
  </mergeCells>
  <printOptions horizontalCentered="1"/>
  <pageMargins left="0.49" right="0.33"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6"/>
  <sheetViews>
    <sheetView workbookViewId="0">
      <selection activeCell="D24" sqref="D24"/>
    </sheetView>
  </sheetViews>
  <sheetFormatPr defaultRowHeight="15" x14ac:dyDescent="0.25"/>
  <cols>
    <col min="1" max="1" width="52.140625" bestFit="1" customWidth="1"/>
    <col min="2" max="2" width="19.85546875" customWidth="1"/>
    <col min="3" max="3" width="10.140625" bestFit="1" customWidth="1"/>
    <col min="4" max="4" width="17.85546875" bestFit="1" customWidth="1"/>
    <col min="5" max="5" width="11.7109375" bestFit="1" customWidth="1"/>
  </cols>
  <sheetData>
    <row r="1" spans="1:5" x14ac:dyDescent="0.25">
      <c r="A1" s="3" t="s">
        <v>9</v>
      </c>
      <c r="B1" s="3" t="s">
        <v>19</v>
      </c>
      <c r="C1" s="3" t="s">
        <v>7</v>
      </c>
      <c r="D1" s="3" t="s">
        <v>8</v>
      </c>
      <c r="E1" s="3" t="s">
        <v>20</v>
      </c>
    </row>
    <row r="2" spans="1:5" x14ac:dyDescent="0.25">
      <c r="A2" t="s">
        <v>2</v>
      </c>
      <c r="B2" s="2"/>
      <c r="C2" s="2"/>
      <c r="D2" s="1"/>
      <c r="E2" s="1"/>
    </row>
    <row r="3" spans="1:5" ht="17.25" x14ac:dyDescent="0.25">
      <c r="A3" t="s">
        <v>4</v>
      </c>
      <c r="B3" s="2"/>
      <c r="C3" s="2"/>
      <c r="D3" s="1"/>
      <c r="E3" s="1"/>
    </row>
    <row r="4" spans="1:5" ht="17.25" x14ac:dyDescent="0.25">
      <c r="A4" t="s">
        <v>10</v>
      </c>
      <c r="B4" s="2"/>
      <c r="C4" s="2"/>
      <c r="D4" s="1"/>
      <c r="E4" s="1"/>
    </row>
    <row r="5" spans="1:5" x14ac:dyDescent="0.25">
      <c r="A5" t="s">
        <v>11</v>
      </c>
      <c r="B5" s="2"/>
      <c r="C5" s="2"/>
      <c r="D5" s="1"/>
      <c r="E5" s="1"/>
    </row>
    <row r="6" spans="1:5" x14ac:dyDescent="0.25">
      <c r="A6" t="s">
        <v>12</v>
      </c>
      <c r="B6" s="2"/>
      <c r="C6" s="2"/>
      <c r="D6" s="1"/>
      <c r="E6" s="1"/>
    </row>
    <row r="7" spans="1:5" x14ac:dyDescent="0.25">
      <c r="A7" t="s">
        <v>13</v>
      </c>
      <c r="B7" s="2"/>
      <c r="C7" s="2"/>
      <c r="D7" s="1"/>
      <c r="E7" s="1"/>
    </row>
    <row r="8" spans="1:5" x14ac:dyDescent="0.25">
      <c r="A8" t="s">
        <v>17</v>
      </c>
      <c r="B8" s="2"/>
      <c r="C8" s="2"/>
      <c r="D8" s="1"/>
      <c r="E8" s="1"/>
    </row>
    <row r="9" spans="1:5" x14ac:dyDescent="0.25">
      <c r="A9" t="s">
        <v>5</v>
      </c>
      <c r="B9" s="2"/>
      <c r="C9" s="2"/>
      <c r="D9" s="1"/>
      <c r="E9" s="1"/>
    </row>
    <row r="10" spans="1:5" x14ac:dyDescent="0.25">
      <c r="A10" t="s">
        <v>16</v>
      </c>
      <c r="B10" s="2"/>
      <c r="C10" s="2"/>
      <c r="D10" s="1"/>
      <c r="E10" s="1"/>
    </row>
    <row r="11" spans="1:5" x14ac:dyDescent="0.25">
      <c r="A11" t="s">
        <v>15</v>
      </c>
      <c r="B11" s="2"/>
      <c r="C11" s="2"/>
      <c r="D11" s="1"/>
      <c r="E11" s="1"/>
    </row>
    <row r="12" spans="1:5" x14ac:dyDescent="0.25">
      <c r="A12" t="s">
        <v>14</v>
      </c>
      <c r="B12" s="2"/>
      <c r="C12" s="2"/>
      <c r="D12" s="1"/>
      <c r="E12" s="1"/>
    </row>
    <row r="13" spans="1:5" x14ac:dyDescent="0.25">
      <c r="A13" t="s">
        <v>6</v>
      </c>
      <c r="B13" s="2"/>
      <c r="C13" s="2"/>
      <c r="D13" s="1"/>
      <c r="E13" s="1"/>
    </row>
    <row r="14" spans="1:5" x14ac:dyDescent="0.25">
      <c r="A14" t="s">
        <v>18</v>
      </c>
      <c r="B14" s="2"/>
      <c r="C14" s="2"/>
      <c r="D14" s="1"/>
      <c r="E14" s="1"/>
    </row>
    <row r="15" spans="1:5" ht="30" x14ac:dyDescent="0.25">
      <c r="A15" s="5" t="s">
        <v>23</v>
      </c>
      <c r="B15" s="2"/>
      <c r="C15" s="2"/>
      <c r="D15" s="1"/>
      <c r="E15" s="1"/>
    </row>
    <row r="16" spans="1:5" x14ac:dyDescent="0.25">
      <c r="A16" s="4" t="s">
        <v>21</v>
      </c>
      <c r="B16" s="2"/>
      <c r="C16" s="2"/>
      <c r="D16" s="2"/>
      <c r="E16"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Djukic</dc:creator>
  <cp:lastModifiedBy>Snezana Petrovic</cp:lastModifiedBy>
  <cp:lastPrinted>2019-08-15T19:12:11Z</cp:lastPrinted>
  <dcterms:created xsi:type="dcterms:W3CDTF">2018-10-08T16:29:43Z</dcterms:created>
  <dcterms:modified xsi:type="dcterms:W3CDTF">2023-12-27T13:58:32Z</dcterms:modified>
</cp:coreProperties>
</file>