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R:\DOC\15 Javne nabavke\2023. GODINA\Javne nabavke 2023. godina\45-23 Telekomunikaciona oprema i sistemi\Izmena KD\"/>
    </mc:Choice>
  </mc:AlternateContent>
  <xr:revisionPtr revIDLastSave="0" documentId="13_ncr:1_{EBDC6ABB-2674-4588-B9EB-B05358DEAECB}" xr6:coauthVersionLast="47" xr6:coauthVersionMax="47" xr10:uidLastSave="{00000000-0000-0000-0000-000000000000}"/>
  <bookViews>
    <workbookView xWindow="-120" yWindow="-120" windowWidth="20730" windowHeight="11160" tabRatio="910" xr2:uid="{DB6728F8-75DF-479B-9374-B36A16435EE3}"/>
  </bookViews>
  <sheets>
    <sheet name="1. RAČ M. I WiFI" sheetId="4" r:id="rId1"/>
    <sheet name="2. TELEFONIJA" sheetId="5" r:id="rId2"/>
    <sheet name="3. Serverska infrastruktura" sheetId="17" r:id="rId3"/>
    <sheet name="4. SISTEM TAČNOG VREMENA" sheetId="12" r:id="rId4"/>
    <sheet name="5. Video nadzor" sheetId="18" r:id="rId5"/>
    <sheet name="6. Kontrola pristupa" sheetId="19" r:id="rId6"/>
    <sheet name="7. Javni razglas" sheetId="14" r:id="rId7"/>
    <sheet name="8. RADIO MREŽA" sheetId="7" r:id="rId8"/>
    <sheet name="9. INTEGR. SISTEMA TEH.ZAŠTITE" sheetId="11" r:id="rId9"/>
    <sheet name="10. SOS sistem toaleti" sheetId="15" r:id="rId10"/>
    <sheet name="11. Evidencija radnog vremena" sheetId="16" r:id="rId11"/>
    <sheet name="12. SKS Specijalni korisnici" sheetId="33" r:id="rId12"/>
    <sheet name="13. Aerodomski sistemi" sheetId="20" r:id="rId13"/>
    <sheet name="REKAPITULACIJA" sheetId="13" r:id="rId14"/>
  </sheets>
  <externalReferences>
    <externalReference r:id="rId15"/>
  </externalReferences>
  <definedNames>
    <definedName name="_xlnm._FilterDatabase" localSheetId="4" hidden="1">'5. Video nadzor'!$A$2:$G$44</definedName>
    <definedName name="Kurs_EUR">[1]naslovna_strana_kalkulacije!$B$13</definedName>
    <definedName name="Kurs_USD">[1]naslovna_strana_kalkulacije!$B$14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3" i="20" l="1"/>
  <c r="G83" i="20"/>
  <c r="H78" i="20"/>
  <c r="H79" i="20"/>
  <c r="G78" i="20"/>
  <c r="G79" i="20"/>
  <c r="H77" i="20"/>
  <c r="G77" i="20"/>
  <c r="H72" i="20"/>
  <c r="G72" i="20"/>
  <c r="H67" i="20"/>
  <c r="G67" i="20"/>
  <c r="H62" i="20"/>
  <c r="G62" i="20"/>
  <c r="H57" i="20"/>
  <c r="G57" i="20"/>
  <c r="H56" i="20"/>
  <c r="G56" i="20"/>
  <c r="H45" i="20"/>
  <c r="H46" i="20"/>
  <c r="H47" i="20"/>
  <c r="H48" i="20"/>
  <c r="H49" i="20"/>
  <c r="H50" i="20"/>
  <c r="H51" i="20"/>
  <c r="G45" i="20"/>
  <c r="G46" i="20"/>
  <c r="G47" i="20"/>
  <c r="G48" i="20"/>
  <c r="G49" i="20"/>
  <c r="G50" i="20"/>
  <c r="G51" i="20"/>
  <c r="H44" i="20"/>
  <c r="G44" i="20"/>
  <c r="H41" i="20"/>
  <c r="G41" i="20"/>
  <c r="H37" i="20"/>
  <c r="G37" i="20"/>
  <c r="H33" i="20"/>
  <c r="G33" i="20"/>
  <c r="H16" i="20"/>
  <c r="H17" i="20"/>
  <c r="H18" i="20"/>
  <c r="H19" i="20"/>
  <c r="H20" i="20"/>
  <c r="H21" i="20"/>
  <c r="H22" i="20"/>
  <c r="H23" i="20"/>
  <c r="H24" i="20"/>
  <c r="H25" i="20"/>
  <c r="H26" i="20"/>
  <c r="G16" i="20"/>
  <c r="G17" i="20"/>
  <c r="G18" i="20"/>
  <c r="G19" i="20"/>
  <c r="G20" i="20"/>
  <c r="G21" i="20"/>
  <c r="G22" i="20"/>
  <c r="G23" i="20"/>
  <c r="G24" i="20"/>
  <c r="G25" i="20"/>
  <c r="G26" i="20"/>
  <c r="H15" i="20"/>
  <c r="G15" i="20"/>
  <c r="H6" i="20"/>
  <c r="H7" i="20"/>
  <c r="H8" i="20"/>
  <c r="H9" i="20"/>
  <c r="H10" i="20"/>
  <c r="G6" i="20"/>
  <c r="G7" i="20"/>
  <c r="G8" i="20"/>
  <c r="G9" i="20"/>
  <c r="G10" i="20"/>
  <c r="H5" i="20"/>
  <c r="G5" i="20"/>
  <c r="H4" i="20"/>
  <c r="G4" i="20"/>
  <c r="H5" i="33"/>
  <c r="H6" i="33"/>
  <c r="H7" i="33"/>
  <c r="H8" i="33"/>
  <c r="H9" i="33"/>
  <c r="H10" i="33"/>
  <c r="H11" i="33"/>
  <c r="H12" i="33"/>
  <c r="H13" i="33"/>
  <c r="H14" i="33"/>
  <c r="H15" i="33"/>
  <c r="H16" i="33"/>
  <c r="H18" i="33"/>
  <c r="H19" i="33"/>
  <c r="H20" i="33"/>
  <c r="H21" i="33"/>
  <c r="H22" i="33"/>
  <c r="H23" i="33"/>
  <c r="H24" i="33"/>
  <c r="G5" i="33"/>
  <c r="G6" i="33"/>
  <c r="G7" i="33"/>
  <c r="G8" i="33"/>
  <c r="G9" i="33"/>
  <c r="G10" i="33"/>
  <c r="G11" i="33"/>
  <c r="G12" i="33"/>
  <c r="G13" i="33"/>
  <c r="G14" i="33"/>
  <c r="G15" i="33"/>
  <c r="G16" i="33"/>
  <c r="G18" i="33"/>
  <c r="G19" i="33"/>
  <c r="G20" i="33"/>
  <c r="G21" i="33"/>
  <c r="G22" i="33"/>
  <c r="G23" i="33"/>
  <c r="G24" i="33"/>
  <c r="H4" i="33"/>
  <c r="G4" i="33"/>
  <c r="H5" i="16"/>
  <c r="H6" i="16"/>
  <c r="H7" i="16"/>
  <c r="H8" i="16"/>
  <c r="H9" i="16"/>
  <c r="H10" i="16"/>
  <c r="H11" i="16"/>
  <c r="H12" i="16"/>
  <c r="H13" i="16"/>
  <c r="H14" i="16"/>
  <c r="H15" i="16"/>
  <c r="H16" i="16"/>
  <c r="H17" i="16"/>
  <c r="G5" i="16"/>
  <c r="G6" i="16"/>
  <c r="G7" i="16"/>
  <c r="G8" i="16"/>
  <c r="G9" i="16"/>
  <c r="G10" i="16"/>
  <c r="G11" i="16"/>
  <c r="G12" i="16"/>
  <c r="G13" i="16"/>
  <c r="G14" i="16"/>
  <c r="G15" i="16"/>
  <c r="G16" i="16"/>
  <c r="G17" i="16"/>
  <c r="H4" i="16"/>
  <c r="G4" i="16"/>
  <c r="H13" i="15"/>
  <c r="E12" i="13" s="1"/>
  <c r="H5" i="15"/>
  <c r="H6" i="15"/>
  <c r="H7" i="15"/>
  <c r="H8" i="15"/>
  <c r="H9" i="15"/>
  <c r="H10" i="15"/>
  <c r="H11" i="15"/>
  <c r="H12" i="15"/>
  <c r="G5" i="15"/>
  <c r="G6" i="15"/>
  <c r="G7" i="15"/>
  <c r="G8" i="15"/>
  <c r="G9" i="15"/>
  <c r="G10" i="15"/>
  <c r="G11" i="15"/>
  <c r="G12" i="15"/>
  <c r="H4" i="15"/>
  <c r="G4" i="15"/>
  <c r="G13" i="15" s="1"/>
  <c r="D12" i="13" s="1"/>
  <c r="H24" i="11"/>
  <c r="G24" i="11"/>
  <c r="H23" i="11"/>
  <c r="G23" i="11"/>
  <c r="H5" i="11"/>
  <c r="H6" i="11"/>
  <c r="H7" i="11"/>
  <c r="H8" i="11"/>
  <c r="H9" i="11"/>
  <c r="H10" i="11"/>
  <c r="H11" i="11"/>
  <c r="H12" i="11"/>
  <c r="H13" i="11"/>
  <c r="H14" i="11"/>
  <c r="H15" i="11"/>
  <c r="H16" i="11"/>
  <c r="H17" i="11"/>
  <c r="H18" i="11"/>
  <c r="H19" i="11"/>
  <c r="H20" i="11"/>
  <c r="H21" i="11"/>
  <c r="G5" i="11"/>
  <c r="G6" i="11"/>
  <c r="G7" i="11"/>
  <c r="G8" i="11"/>
  <c r="G9" i="11"/>
  <c r="G10" i="11"/>
  <c r="G11" i="11"/>
  <c r="G12" i="11"/>
  <c r="G13" i="11"/>
  <c r="G14" i="11"/>
  <c r="G15" i="11"/>
  <c r="G16" i="11"/>
  <c r="G17" i="11"/>
  <c r="G18" i="11"/>
  <c r="G19" i="11"/>
  <c r="G20" i="11"/>
  <c r="G21" i="11"/>
  <c r="H4" i="11"/>
  <c r="G4" i="11"/>
  <c r="H50" i="7"/>
  <c r="H51" i="7"/>
  <c r="H52" i="7"/>
  <c r="H53" i="7"/>
  <c r="H54" i="7"/>
  <c r="H55" i="7"/>
  <c r="H49" i="7"/>
  <c r="G50" i="7"/>
  <c r="G51" i="7"/>
  <c r="G52" i="7"/>
  <c r="G53" i="7"/>
  <c r="G54" i="7"/>
  <c r="G55" i="7"/>
  <c r="G49" i="7"/>
  <c r="H44" i="7"/>
  <c r="G44" i="7"/>
  <c r="H5" i="7"/>
  <c r="H6" i="7"/>
  <c r="H7" i="7"/>
  <c r="H8" i="7"/>
  <c r="H9" i="7"/>
  <c r="H10" i="7"/>
  <c r="H11" i="7"/>
  <c r="H12" i="7"/>
  <c r="H13" i="7"/>
  <c r="H14" i="7"/>
  <c r="H15" i="7"/>
  <c r="H16" i="7"/>
  <c r="H17" i="7"/>
  <c r="H18" i="7"/>
  <c r="H19" i="7"/>
  <c r="H20" i="7"/>
  <c r="H21" i="7"/>
  <c r="H22" i="7"/>
  <c r="H23" i="7"/>
  <c r="H24" i="7"/>
  <c r="H25" i="7"/>
  <c r="H26" i="7"/>
  <c r="H27" i="7"/>
  <c r="H28" i="7"/>
  <c r="H29" i="7"/>
  <c r="H30" i="7"/>
  <c r="H31" i="7"/>
  <c r="H32" i="7"/>
  <c r="H33" i="7"/>
  <c r="H34" i="7"/>
  <c r="H35" i="7"/>
  <c r="H36" i="7"/>
  <c r="H37" i="7"/>
  <c r="H38" i="7"/>
  <c r="H39" i="7"/>
  <c r="H4" i="7"/>
  <c r="G5" i="7"/>
  <c r="G6" i="7"/>
  <c r="G7" i="7"/>
  <c r="G8" i="7"/>
  <c r="G9" i="7"/>
  <c r="G10" i="7"/>
  <c r="G11" i="7"/>
  <c r="G12" i="7"/>
  <c r="G13" i="7"/>
  <c r="G14" i="7"/>
  <c r="G15" i="7"/>
  <c r="G16" i="7"/>
  <c r="G17" i="7"/>
  <c r="G18" i="7"/>
  <c r="G19" i="7"/>
  <c r="G20" i="7"/>
  <c r="G21" i="7"/>
  <c r="G22" i="7"/>
  <c r="G23" i="7"/>
  <c r="G24" i="7"/>
  <c r="G25" i="7"/>
  <c r="G26" i="7"/>
  <c r="G27" i="7"/>
  <c r="G28" i="7"/>
  <c r="G29" i="7"/>
  <c r="G30" i="7"/>
  <c r="G31" i="7"/>
  <c r="G32" i="7"/>
  <c r="G33" i="7"/>
  <c r="G34" i="7"/>
  <c r="G35" i="7"/>
  <c r="G36" i="7"/>
  <c r="G37" i="7"/>
  <c r="G38" i="7"/>
  <c r="G39" i="7"/>
  <c r="G4" i="7"/>
  <c r="H5" i="14"/>
  <c r="H6" i="14"/>
  <c r="H7" i="14"/>
  <c r="H8" i="14"/>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G5" i="14"/>
  <c r="G6" i="14"/>
  <c r="G7" i="14"/>
  <c r="G8" i="14"/>
  <c r="G9" i="14"/>
  <c r="G10" i="14"/>
  <c r="G11" i="14"/>
  <c r="G12" i="14"/>
  <c r="G13" i="14"/>
  <c r="G14" i="14"/>
  <c r="G15" i="14"/>
  <c r="G16" i="14"/>
  <c r="G17" i="14"/>
  <c r="G18" i="14"/>
  <c r="G19" i="14"/>
  <c r="G20" i="14"/>
  <c r="G21" i="14"/>
  <c r="G22" i="14"/>
  <c r="G23" i="14"/>
  <c r="G24" i="14"/>
  <c r="G25" i="14"/>
  <c r="G26" i="14"/>
  <c r="G27" i="14"/>
  <c r="G28" i="14"/>
  <c r="G29" i="14"/>
  <c r="G30" i="14"/>
  <c r="G31" i="14"/>
  <c r="G32" i="14"/>
  <c r="G33" i="14"/>
  <c r="G34" i="14"/>
  <c r="G35" i="14"/>
  <c r="G36" i="14"/>
  <c r="G37" i="14"/>
  <c r="G38" i="14"/>
  <c r="G39" i="14"/>
  <c r="H4" i="14"/>
  <c r="G4" i="14"/>
  <c r="H20" i="19"/>
  <c r="H21" i="19"/>
  <c r="H22" i="19"/>
  <c r="H23" i="19"/>
  <c r="H24" i="19"/>
  <c r="H25" i="19"/>
  <c r="H26" i="19"/>
  <c r="H27" i="19"/>
  <c r="H28" i="19"/>
  <c r="G20" i="19"/>
  <c r="G21" i="19"/>
  <c r="G22" i="19"/>
  <c r="G23" i="19"/>
  <c r="G24" i="19"/>
  <c r="G25" i="19"/>
  <c r="G26" i="19"/>
  <c r="G27" i="19"/>
  <c r="G28" i="19"/>
  <c r="H19" i="19"/>
  <c r="G19" i="19"/>
  <c r="H18" i="19"/>
  <c r="G18" i="19"/>
  <c r="H17" i="19"/>
  <c r="G17" i="19"/>
  <c r="H15" i="19"/>
  <c r="G15" i="19"/>
  <c r="H14" i="19"/>
  <c r="G14" i="19"/>
  <c r="H13" i="19"/>
  <c r="G13" i="19"/>
  <c r="H12" i="19"/>
  <c r="G12" i="19"/>
  <c r="H11" i="19"/>
  <c r="G11" i="19"/>
  <c r="H4" i="19"/>
  <c r="G4" i="19"/>
  <c r="H27" i="18"/>
  <c r="H28" i="18"/>
  <c r="H29" i="18"/>
  <c r="H30" i="18"/>
  <c r="H31" i="18"/>
  <c r="H32" i="18"/>
  <c r="H33" i="18"/>
  <c r="H34" i="18"/>
  <c r="H35" i="18"/>
  <c r="H36" i="18"/>
  <c r="H37" i="18"/>
  <c r="H38" i="18"/>
  <c r="H39" i="18"/>
  <c r="H40" i="18"/>
  <c r="H41" i="18"/>
  <c r="H42" i="18"/>
  <c r="H43" i="18"/>
  <c r="G27" i="18"/>
  <c r="G28" i="18"/>
  <c r="G29" i="18"/>
  <c r="G30" i="18"/>
  <c r="G31" i="18"/>
  <c r="G32" i="18"/>
  <c r="G33" i="18"/>
  <c r="G34" i="18"/>
  <c r="G35" i="18"/>
  <c r="G36" i="18"/>
  <c r="G37" i="18"/>
  <c r="G38" i="18"/>
  <c r="G39" i="18"/>
  <c r="G40" i="18"/>
  <c r="G41" i="18"/>
  <c r="G42" i="18"/>
  <c r="G43" i="18"/>
  <c r="H26" i="18"/>
  <c r="G26" i="18"/>
  <c r="H21" i="18"/>
  <c r="G21" i="18"/>
  <c r="H12" i="18"/>
  <c r="H13" i="18"/>
  <c r="H14" i="18"/>
  <c r="H15" i="18"/>
  <c r="H16" i="18"/>
  <c r="H17" i="18"/>
  <c r="H18" i="18"/>
  <c r="H19" i="18"/>
  <c r="G11" i="18"/>
  <c r="G12" i="18"/>
  <c r="G13" i="18"/>
  <c r="G14" i="18"/>
  <c r="G15" i="18"/>
  <c r="G16" i="18"/>
  <c r="G17" i="18"/>
  <c r="G18" i="18"/>
  <c r="G19" i="18"/>
  <c r="H11" i="18"/>
  <c r="H10" i="18"/>
  <c r="G10" i="18"/>
  <c r="H9" i="18"/>
  <c r="G9" i="18"/>
  <c r="H8" i="18"/>
  <c r="G8" i="18"/>
  <c r="H7" i="18"/>
  <c r="G7" i="18"/>
  <c r="H6" i="18"/>
  <c r="G6" i="18"/>
  <c r="H5" i="18"/>
  <c r="G5" i="18"/>
  <c r="H4" i="18"/>
  <c r="H44" i="18" s="1"/>
  <c r="E7" i="13" s="1"/>
  <c r="G4" i="18"/>
  <c r="G44" i="18" s="1"/>
  <c r="D7" i="13" s="1"/>
  <c r="H5" i="12"/>
  <c r="H6" i="12"/>
  <c r="H7" i="12"/>
  <c r="H4" i="12"/>
  <c r="G5" i="12"/>
  <c r="G6" i="12"/>
  <c r="G7" i="12"/>
  <c r="G4" i="12"/>
  <c r="H84" i="20" l="1"/>
  <c r="D97" i="20" s="1"/>
  <c r="H27" i="20"/>
  <c r="D90" i="20" s="1"/>
  <c r="H11" i="20"/>
  <c r="D89" i="20" s="1"/>
  <c r="H73" i="20"/>
  <c r="D95" i="20" s="1"/>
  <c r="H68" i="20"/>
  <c r="D94" i="20" s="1"/>
  <c r="H63" i="20"/>
  <c r="D93" i="20" s="1"/>
  <c r="H45" i="7"/>
  <c r="H60" i="7" s="1"/>
  <c r="H16" i="19"/>
  <c r="H7" i="17"/>
  <c r="H8" i="17"/>
  <c r="H9" i="17"/>
  <c r="H10" i="17"/>
  <c r="H6" i="17"/>
  <c r="G10" i="17"/>
  <c r="G8" i="17"/>
  <c r="G6" i="17"/>
  <c r="G7" i="17"/>
  <c r="G9" i="17"/>
  <c r="H4" i="17"/>
  <c r="G4" i="17"/>
  <c r="H5" i="5"/>
  <c r="H6" i="5"/>
  <c r="H7" i="5"/>
  <c r="H8" i="5"/>
  <c r="H9" i="5"/>
  <c r="H10" i="5"/>
  <c r="H11" i="5"/>
  <c r="H12" i="5"/>
  <c r="H13" i="5"/>
  <c r="H4" i="5"/>
  <c r="G5" i="5"/>
  <c r="G6" i="5"/>
  <c r="G7" i="5"/>
  <c r="G8" i="5"/>
  <c r="G9" i="5"/>
  <c r="G10" i="5"/>
  <c r="G11" i="5"/>
  <c r="G12" i="5"/>
  <c r="G13" i="5"/>
  <c r="G4" i="5"/>
  <c r="H5" i="4"/>
  <c r="H6" i="4"/>
  <c r="H7" i="4"/>
  <c r="H8" i="4"/>
  <c r="H9" i="4"/>
  <c r="H10" i="4"/>
  <c r="H11" i="4"/>
  <c r="H12" i="4"/>
  <c r="H13" i="4"/>
  <c r="H14" i="4"/>
  <c r="H15" i="4"/>
  <c r="H16" i="4"/>
  <c r="H4" i="4"/>
  <c r="G21" i="4"/>
  <c r="G22" i="4"/>
  <c r="G23" i="4"/>
  <c r="G24" i="4"/>
  <c r="G20" i="4"/>
  <c r="G5" i="4"/>
  <c r="G6" i="4"/>
  <c r="G7" i="4"/>
  <c r="G8" i="4"/>
  <c r="G9" i="4"/>
  <c r="G10" i="4"/>
  <c r="G11" i="4"/>
  <c r="G12" i="4"/>
  <c r="G13" i="4"/>
  <c r="G14" i="4"/>
  <c r="G15" i="4"/>
  <c r="G16" i="4"/>
  <c r="G4" i="4"/>
  <c r="H21" i="4"/>
  <c r="H24" i="4"/>
  <c r="H20" i="4"/>
  <c r="H22" i="4"/>
  <c r="H23" i="4"/>
  <c r="H25" i="4" l="1"/>
  <c r="H30" i="4" s="1"/>
  <c r="H14" i="5"/>
  <c r="E4" i="13" s="1"/>
  <c r="H11" i="17"/>
  <c r="E5" i="13" s="1"/>
  <c r="G11" i="17"/>
  <c r="D5" i="13" s="1"/>
  <c r="H80" i="20"/>
  <c r="D96" i="20" s="1"/>
  <c r="H58" i="20"/>
  <c r="D92" i="20" s="1"/>
  <c r="H52" i="20"/>
  <c r="D91" i="20" s="1"/>
  <c r="D98" i="20" s="1"/>
  <c r="E15" i="13" s="1"/>
  <c r="H18" i="16"/>
  <c r="E13" i="13" s="1"/>
  <c r="H25" i="11"/>
  <c r="E11" i="13" s="1"/>
  <c r="H56" i="7"/>
  <c r="H61" i="7" s="1"/>
  <c r="H40" i="7"/>
  <c r="H59" i="7" s="1"/>
  <c r="H40" i="14"/>
  <c r="E9" i="13" s="1"/>
  <c r="H29" i="19"/>
  <c r="E8" i="13" s="1"/>
  <c r="H8" i="12"/>
  <c r="E6" i="13" s="1"/>
  <c r="H17" i="4"/>
  <c r="H29" i="4" s="1"/>
  <c r="G14" i="5"/>
  <c r="D4" i="13" s="1"/>
  <c r="H31" i="4" l="1"/>
  <c r="E3" i="13" s="1"/>
  <c r="H62" i="7"/>
  <c r="E10" i="13" s="1"/>
  <c r="G16" i="19"/>
  <c r="G84" i="20" l="1"/>
  <c r="C97" i="20" s="1"/>
  <c r="G63" i="20"/>
  <c r="C93" i="20" s="1"/>
  <c r="G73" i="20"/>
  <c r="C95" i="20" s="1"/>
  <c r="G68" i="20"/>
  <c r="C94" i="20" s="1"/>
  <c r="G58" i="20" l="1"/>
  <c r="C92" i="20" s="1"/>
  <c r="G11" i="20"/>
  <c r="C89" i="20" s="1"/>
  <c r="G80" i="20"/>
  <c r="C96" i="20" s="1"/>
  <c r="G52" i="20" l="1"/>
  <c r="C91" i="20" s="1"/>
  <c r="G27" i="20"/>
  <c r="C90" i="20" s="1"/>
  <c r="C98" i="20" s="1"/>
  <c r="D15" i="13" s="1"/>
  <c r="G29" i="19" l="1"/>
  <c r="D8" i="13" s="1"/>
  <c r="D17" i="33"/>
  <c r="H17" i="33" l="1"/>
  <c r="H25" i="33" s="1"/>
  <c r="E14" i="13" s="1"/>
  <c r="E16" i="13" s="1"/>
  <c r="G17" i="33"/>
  <c r="E19" i="13" l="1"/>
  <c r="E17" i="13"/>
  <c r="G25" i="33"/>
  <c r="D14" i="13" s="1"/>
  <c r="G45" i="7" l="1"/>
  <c r="G60" i="7" s="1"/>
  <c r="G40" i="7" l="1"/>
  <c r="G59" i="7" s="1"/>
  <c r="G56" i="7"/>
  <c r="G61" i="7" s="1"/>
  <c r="G62" i="7" l="1"/>
  <c r="D10" i="13" s="1"/>
  <c r="G40" i="14" l="1"/>
  <c r="D9" i="13" s="1"/>
  <c r="G17" i="4" l="1"/>
  <c r="G29" i="4" s="1"/>
  <c r="G25" i="4" l="1"/>
  <c r="G30" i="4" s="1"/>
  <c r="G31" i="4" s="1"/>
  <c r="D3" i="13" s="1"/>
  <c r="G8" i="12"/>
  <c r="D6" i="13" s="1"/>
  <c r="G25" i="11" l="1"/>
  <c r="D11" i="13" s="1"/>
  <c r="B29" i="4"/>
  <c r="G18" i="16" l="1"/>
  <c r="D13" i="13" s="1"/>
  <c r="D16" i="13" s="1"/>
  <c r="D17" i="13" l="1"/>
  <c r="D19" i="13"/>
  <c r="B30" i="4"/>
</calcChain>
</file>

<file path=xl/sharedStrings.xml><?xml version="1.0" encoding="utf-8"?>
<sst xmlns="http://schemas.openxmlformats.org/spreadsheetml/2006/main" count="1146" uniqueCount="669">
  <si>
    <t>kom</t>
  </si>
  <si>
    <t>m</t>
  </si>
  <si>
    <t>Opis</t>
  </si>
  <si>
    <t>Jedinica
mere</t>
  </si>
  <si>
    <t>Količina</t>
  </si>
  <si>
    <t>Redni broj</t>
  </si>
  <si>
    <t>pauš.</t>
  </si>
  <si>
    <t>REKAPITULACIJA</t>
  </si>
  <si>
    <t>UKUPNO:</t>
  </si>
  <si>
    <t>Specifikacija</t>
  </si>
  <si>
    <t>ЈМ</t>
  </si>
  <si>
    <t>ком</t>
  </si>
  <si>
    <t>Kopča za kačenje PMLN4651A</t>
  </si>
  <si>
    <t>OPREMA/MATERIJAL</t>
  </si>
  <si>
    <t>UKUPNO OPREMA/MATERIJAL RSD BEZ PDV-a</t>
  </si>
  <si>
    <t>Jedinična cena RSD bez PDV-a</t>
  </si>
  <si>
    <t>Ukupna cena RSD bez PDV-a</t>
  </si>
  <si>
    <t>SISTEM VIDEONADZORA</t>
  </si>
  <si>
    <t xml:space="preserve">kom </t>
  </si>
  <si>
    <t>kom.</t>
  </si>
  <si>
    <t>ISPORUKA I UGRADNJA PLATFORME ZA INTEGRACIJU SISTEMA TEHNIČKE ZAŠTITE - SOFTVER</t>
  </si>
  <si>
    <t>ISPORUKA I UGRADNJA PLATFORME ZA INTEGRACIJU SISTEMA TEHNIČKE ZAŠTITE - HARVER</t>
  </si>
  <si>
    <t>1.</t>
  </si>
  <si>
    <t>коm</t>
  </si>
  <si>
    <t>2.</t>
  </si>
  <si>
    <t>SISTEM TAČNOG VREMENA</t>
  </si>
  <si>
    <t>SISTEM ZA KONTROLU PRISTUPA</t>
  </si>
  <si>
    <t>SISTEM ZA INTEGRACIJU SISTEMA TEHNIČKE ZAŠTITE</t>
  </si>
  <si>
    <t>SISTEM IP TELEFONIJE</t>
  </si>
  <si>
    <t>SISTEM RADIO MREŽE</t>
  </si>
  <si>
    <t>UKUPNO RSD BEZ PDV-A:</t>
  </si>
  <si>
    <t>UKUPNO € BEZ PDV-A:</t>
  </si>
  <si>
    <t xml:space="preserve">1. </t>
  </si>
  <si>
    <t>Sistem obaveštenja, uzbunjivanja i ambijentalnog ozvučenja</t>
  </si>
  <si>
    <t>kompl.</t>
  </si>
  <si>
    <t>Splajsovanje multimodnog vlakna.</t>
  </si>
  <si>
    <t>Šemiranje opreme u rack-u sa potrebnim materijalom.</t>
  </si>
  <si>
    <t>SISTEM JAVNOG RAZGLASA</t>
  </si>
  <si>
    <t>UKUPNO RSD SA PDV-OM:</t>
  </si>
  <si>
    <t xml:space="preserve"> </t>
  </si>
  <si>
    <t xml:space="preserve">UKUPNO: </t>
  </si>
  <si>
    <t>paušalno</t>
  </si>
  <si>
    <t>SOS SISTEM</t>
  </si>
  <si>
    <t>SISTEM EVIDENCIJE RADNOG VREMENA</t>
  </si>
  <si>
    <t>o	Dupla autentifikacija za pristup snimkama sa unaprijed definiranim klasama korisnika (supervizor i korisnik koji traći pristup snimkama)
o	Pristupne privlegije običnog korisnika se moraju oduzeti automatski nakon odjave iz sistema
• VMS mora imati uključenu indikaciju jačine lozinke:
o	Obezbjediti različite indikacije jačine lozinke od ‘slabe’ do ‘jake’
o	Unaprijed definirane minimalne jačine lozinke u sistemu
• VMS mora obezbjediti potpunu reviziju operatorskih radnji:
o	Revizija svakog operatorskog pristupa živom prikazu i pregledavanju snimaka uključujući Ime korisnika, koje kamere su monitorirane odnosno pregledavane, tačno vrijeme početka i kraja monitoriranja odnosno pregledavanja svake kamere
• VMS mora obezbjediti slijedeće opcije za pretraživanje video snimaka u cijelokupnom razdoblju video arhive:
o	Pretraživanje po događajima (pokret u slici, trigeriranje digitalnih ulaza)
o	Pretraživanje po Alarmima
o	Vizualni pregled baziran na post-definiranom području interesa sa prikazivanjem sličica u ekvivalentom vremenskom rasteru kako bi se jednostavno pronašao novonastali odnosno nestali objekt ili predmet u sceni 
o	Pregled svih događaja na bazi post-definiranog područja interesa i bilo kojeg pokreta sa osjetljivošću od jednog piksela ili pokreta nastalima samo od klasificiranih objekata (ljudi i vozila)
o	Pretraživanje po netipičnom ponašanju odnosno pokretu u sceni sa označenim netipičnim aktivnostima u odnosu na brzinu kretanja i lokaciju pojavljivanja. 
o	Forenzičko pretraživanje incidentnih osoba po cijelom sistemu po svim kamerama odjednom na bazi unijetim fizičkim opisom sumnjive osobe (pol, boja odjeće, starosna dob) sa uključenim filterom za prepoznavanje lica ili sumnjivog vozila (tip vozila i boja) 
o	Mora obezbjediti integralni modul za detekciju i potvrdu lica</t>
  </si>
  <si>
    <t>• Softver za kontrolu pristupa mora podržavati minimalno: 
           o	 255x pristupnih grupa po jednom inteligentnom hardverskom kontroleru gdje pristupna grupa sadrži privilegije čitača i vremenski raspored u kojem privilegija ima valjanost.
           o	 Pristupna grupa se može pridružiti određenom pristupnom identitetu (kartica ili otisak prsta) po inteligentnom hardverskom kotroleru. Min. 10 grupa se moraju moći pridodati jednom identitetu.
           o	 Softver kontrole pristupa mora podržavati min. 100 praznika i specifičnih dana rada koji mogu biti grupirani u min. 8 grupa.
           o	 Slijedeće opcije moraju se moći definirati po čitaču u sistemu:
                            o  Aktivacija/Deaktivacija čitača.
                            o  Definicija rada u off-line režimu u situaciji kada čitač izgubi komunikaciju sa inteligentnim hardeverskim kontrolerom.
                            o  Vrata koja često imaju status otvorenosti radi osjetljivosti magneta (koji indicira otvorenost vrata) unutar 3 sekunde se mora moći igorirati tako da ne reportira da je vrata otvorena prisilom.
                            o  Produženo vrijeme otvorenosti vrata za identitete sa određenom invalidnošću ili poteškoćama pristupa se mora moći definirati sa vremenom većim od stadardnog vremena za otvorenje vrata do min. 600 sekundi.
           o	 Kontrola otvaranja vrata putem dva identiteta mora osigurati prislanjanje kartica ili otiska prsta dvaju validna identiteta kako bi se vrata otvorila. 
                            o  Oba validna identiteta moraju se prijaviti unutar 10 sekundi. 
                            o  Ukoliko je prošlo više od 10 sekundi između prvog i drugog identiteta onda se čitač mora resetirati u prvobitno stanje tako da ponovo su potrebna dva validna identiteta unutar 10 sekundi kako bi se otvorila vrata.
           o	 Šifratorski režim rada čitača – Sistem kontrole pristupa mora osigurati šifratorski režim gdje ukoliko je identitet zaboravio karticu ipak može unijeti poznati kod kartice putem šifre kako bi simulirao prisutnost svoje kartice na čitaču.
           o	 Pregaživanje režima rada čitača u specifičnom rezerviranom režimu rada – sistem kontrole pristupa mora osigurati mogućnost pregaživanja rada čitača putem unaprijed definiranom vremenoskom rasporedu čitača ili ad-hoc potraživanja korisnika. 
           o	 Ovisno o tipu čitača minimalni režimi rada čitača moraju biti: Samo karice, Kartice ili PIN, Kartice i PIN, Zaključan, Otključan i Kod Objekta (kod objekta treba biti jednostavni kod 0-255 koji postaje važeći ukoliko se kartični Kod Korisnika ne može tretirati kao identitetska informacija)
           o	 Dugmad u Grafičkom Interfejsu moraju omogućiti interaktivnu kontrolu vrata: Onemogućavanje, Zaključavanje, Otključavanje, Otvaranje putem validnog identiteta, Onemogućavanje/Omogućavanje događaja o otvorenosti vrata, Onemogućavanje/Omogućavanje događaja o nasilnom otvaranju vrata</t>
  </si>
  <si>
    <t xml:space="preserve">• Softver za kontrolu pristupa mora omogućiti lokalni (na nivou kontrolera) i globalni (na nivou softvera kontrole pristupa) Anti-Passback:
           o	 Strogi Anti-Passback (neotvaranje slijedeća vrata u nizu)
           o	 Soft Anti-Passback (alarmiranje da se dogodio Anti-Passback dok otvaranje slijedeća vrata u nizu je nesmetano, kako ne bi se izazvala panična situacija)
           o	 Vremenski Anti-Passback (neotvaranje slijedeća vrata u nizu unutar zadanog vremenskog perioda)
           o	 Kontrola Dvije-Osobe (min. dva validna identitea su potrebna da bi se otvorila vrata u nizu)
           o	 Brojanje osoba u kontroliranom području (dinamičko brojanje u realnom vremenu i detaljan prikaz identiteta u tom području)
           o	 Minimalno 100 područja sa grafičkim prikazom liste identiteta koji se nalaze u tom području.
           o	 Po kontroliranom zahtjevu Operater mora moći dodjeliti jednokratni free-pass bilo kojeg identiteta
• Softver za kontrolu pristupa mora osigurati Interlock funkciju (slijedeća vrata se ne mogu otvoriti dok se prethodna ne zatvore) na Globalnom nivou (upravljanje putem softvera kontrole pristupa) i Lokalno (upravljanje putem inteligentnog hardverskog kontrolera)
• Softver za kontrolu pristupa mora omogućiti kontrolu Ulaza/Izlaza u sistemu na slijedeći način:
           o	 Administrator mora moći upravljati vremenom promjene stanja ulaza kako bi iskontrolirao vrijeme koje mora proći da bi se tretirala stvarna promjena stanja ulaza.
           o	 Administrator mora moći definirati vrijednost ulazne otpornosti Ulaza kako bi se definirao Normalno Otvoren Ulaz i Normalno Zatvoren Ulaz i definirao Ulaz kao nadziran ili nenadziran.
           o	 Administrator mora moći definirati vrijednost Vrijeme Otvorenosti nakon kojeg će sistem reportirati da je vrata ostala otvorena. 
</t>
  </si>
  <si>
    <t xml:space="preserve">           o	 Alarmno Maskiranje se mora moći omogućiti ukoliko se želi igorirati stanje Ulaza u definiranom ili kontroliranom vremensko periodu.
           o	 Administrator mora moći definirati Izlaz aktivacije u vremenskom period ili promjeniti stanje Izlaza ručno u bilo kojem momentu.
           o	 Administrator mora moći odrediti kada se zapisuju promjene stanja Ulaza/Izlaza u bazi podataka, stalno ili samo dok opcija maskiranja nije uključena.
• Softver za kontrolu pristupa mora osigurati min. 100 Makroa (Ulazno/Izlazni logički mehanizam) po jednom inteligentnom hardverskom kontroleru gdje Makro predstavja set/sekvencu akcija koje se trebaju pokrenuti kao npr. Promjena režima rada čitača i aktivacija izlaza, definicija bistabilnih stanja, definicija AND i OR logiku u sistemu
• Softver za kontrolu pristupa mora osigurati upravljanje identitetima u svakom smislu njihovog upravljanja i integraciju sa trećim sistemima kako bi se upravljalo njima iz vanjskih softerskih platformi. 
• Sistem za kontrolu pristupa mora podržavati PIV, TWIC, CAC i FRAC tipve identifikacije.
• Uređaji za uzimanje slika - Softver za kontrolu pristupa mora podržavati IP-bazirane kamere kako bih mogao uzeti i zapisati sliku identiteta u svojoj bazi podataka. 
• Softver za kontrolu pristupa mora imati u sebi unaprijed definirane Reporte, korisnički definirane Reporte u PDF-u ili XLS-u i mogućnost slanje istih automatski u unaprijed definiranom vremenskom rasporedu putema email-a.
• Softver za kontrolu pristupa mora podržavati kreiranje interaktivnih mapa putem unošenja slika standardnih slikovnih formata. Mape moraju podržavati ikone uključujuću čitače, ulaze, izlaze, video kamere i ostali hardver kontrole pristupa sa prikazom njihovih lokacija u štićenom prostoru. Putem ikona na mapama mora se moći upravljati svim elementima npr. Otvaranje vrata, otključavanje/zaključavanje vrata, okidanje ulaza/izlaza itd.
• Softver za kontrolu pristupa mora podržavati napredno particioniranje Sistema: </t>
  </si>
  <si>
    <t>pauš</t>
  </si>
  <si>
    <t>FIDS monitori za check-in šaltere i gejtove</t>
  </si>
  <si>
    <t>SISTEM ZA RAZMENU ATA TYPE B PORUKA</t>
  </si>
  <si>
    <t>Security gate equipment and system</t>
  </si>
  <si>
    <t>FIDS (Flight Information Display System) monitori</t>
  </si>
  <si>
    <t>CUSS (Common Use Self Service) &amp; SSBD (Self Service Baggage Drop) 
OPREMA I SISTEM (SOFTVER) ZA SAMOSTALNU REGISTRACIJU PUTNIKA I PRTLJAGA</t>
  </si>
  <si>
    <t>SOS SISTEM TOALETA</t>
  </si>
  <si>
    <t>EVIDENCIJA RADNOG VREMENA</t>
  </si>
  <si>
    <t>SERVERSKA INFRASTRUKTURA</t>
  </si>
  <si>
    <t>CUSS (Common Use Self Service) &amp; SSBD 
(Self Service Baggage Drop) 
OPREMA I SISTEM (SOFTVER) ZA SAMOSTALNU REGISTRACIJU PUTNIKA I PRTLJAGA</t>
  </si>
  <si>
    <t>CUPPS (Common Use Passengers Processing System)</t>
  </si>
  <si>
    <t>BRS (Baggage Reconciliation System) -  sistem za uparivanje prtljaga</t>
  </si>
  <si>
    <t>DCS (Departure Controls System)</t>
  </si>
  <si>
    <t>BAG MESSAGE SERVIS</t>
  </si>
  <si>
    <t>Isporuka i ugradnja kabla preterminisan sa QSFP konektorima dužine 10 m 40GBase kompatibilan sa opremom pod rednim brojem 1 – Cisco QSFP-H40G-AOC10M ili odgovarajući model istih ili boljih karakteristika</t>
  </si>
  <si>
    <t>Isporuka i ugradnja SFP modul sa interfejsom 1000Base-LX/LH kompatibilan sa opremom pod rednim brojem 1 i 5 - Cisco GLC-LH-SMD ili odgovarajući model istih ili boljih karakteristika</t>
  </si>
  <si>
    <t>Isporuka i ugradnja SFP modul sa interfejsom 10GBase-LR kompatibilan sa opremom pod rednim brojem 1 – Cisco SFP-10G-LR-S ili odgovarajući model istih ili boljih karakteristika</t>
  </si>
  <si>
    <t>Isporuka i ugradnja SFP modul sa interfejsom 1000Base-SX kompatibilan sa opremom pod rednim brojevima 1 i 5 – Cisco GLC-SX-MMD ili odgovarajući model istih ili boljih karakteristika</t>
  </si>
  <si>
    <t>Isporuka i ugradnja SFP modul sa interfejsom 10GBase-SR kompatibilan sa opremom pod rednim brojem 1 – Cisco SFP-10G-SR-S ili odgovarajući model istih ili boljih karakteristika</t>
  </si>
  <si>
    <t>Isporuka i ugradnja NTP servera za sinhronizaciju tačnog vremena Upravljački CPU. GPS satelitski prijemnik / radio sat sa TCXO vremenskom bazom GPS antenskim ulazom, BNC izolovanim ženskim konektorom. 2 x LAN interfejs 10/100 MBit, RJ45 konektor. 1 x Terminal RS232 interfejs,9pin D-Sub muški konektor za inicijalno podešavanje i konfiguraciju. 1 x USB servisni interfejs. (LANTIME M300/GPS ili odgovarajući model istih ili boljih karakteristika)</t>
  </si>
  <si>
    <t>kompl</t>
  </si>
  <si>
    <t>Isporuka i ugradnja kabla preterminisan sa SFP konektorima dužine 10 m 10GBase kompatibilan sa opremom pod rednim brojem 1 – Cisco SFP-H10GB-ACU10M ili odgovarajući model istih ili boljih karakteristika</t>
  </si>
  <si>
    <t>SISTEM RAČUNARSKE  MREŽE</t>
  </si>
  <si>
    <t xml:space="preserve">Sistem WLAN(WiFi) internet </t>
  </si>
  <si>
    <t>Isporuka i ugradnja IP PBX server sa mogućnošću implementacije dodatnih servera u klaster, u cilju obezbeđivanja redundanse u active-active režimu, Cisco Business Edition 6000H (M5) Appliance ili odgovarajući model istih ili boljih karakteristika.</t>
  </si>
  <si>
    <t>Isporuka i ugradnja Rutera TIP 1 - najmanje 2 porta 10/100/1000Base-T i 2 porta 1G SFP sa pratećim softverom, modulima, kablovima, licencama i podrškom proizvođača za zamenu neispravnog hardvera u trajanju od 24 meseca – Cisco C8200-1N-4T ili odgovarajući model istih ili boljih karakteristikata.
Ruter mora imati SBC (Session Border Controller) funkcionalnost radi IP konektivnosti ka telekom provajderu.</t>
  </si>
  <si>
    <t xml:space="preserve">Isporuka i ugradnja  korisnički uređaj kategorija I Cisco SIP telefon model 7811 ili odgovarajući model istih ili boljih karakteristika </t>
  </si>
  <si>
    <t>Isporuka i ugradnja  korisnički uređaj kategorija II Cisco SIP telefon model 8851 ili odgovarajući model istih ili boljih karakteristika</t>
  </si>
  <si>
    <t>Isporuka i ugradnja  korisnički uređaj kategorija III Cisco SIP telefon model 8865 ili odgovarajući model istih ili boljih karakteristika</t>
  </si>
  <si>
    <t>Isporuka i ugradnja  korisnički uređaj kategorija IV Cisco SIP konferencijski telefon model 8832 ili odgovarajući model istih ili boljih karakteristika</t>
  </si>
  <si>
    <t>Isporuka i ugradnja  modul za proširenje  omogućuje dodavanje do 28 tastera za brzo biranje. Modul mora biti kompatibilan sa telefonom kategorije II</t>
  </si>
  <si>
    <t>Isporuka i ugradnja  mikrofona za proširenje pokrivenosti (par).
Mikrofoni moraju biti kompatibilni sa telefonom kategorije IV</t>
  </si>
  <si>
    <t>HIPERKONVERGENTNA -SERVERSKA INFRASTRUKTURA</t>
  </si>
  <si>
    <t>Isporuka i ugradnja sitnog nespecificiranog materijala</t>
  </si>
  <si>
    <t>Isporuka potrebne licence za ponuđenu opremu</t>
  </si>
  <si>
    <t>Izrada projekta izvedenog stanja</t>
  </si>
  <si>
    <t>• Kod ispada i ponove uspostave mrežene konekcije sa kamerama, VMS mora automatski preuzeti snimke sa SD kartica i transferirati ih na odgovorajuće mjesto (vrijeme i datum) u video arhivi na serveru/mrežnom snimaču.
• VMS moraprepoznavati klasificirane objekte koji se kreću ( ljudi, vozila, kamioni, autobusi, motocikli i bicikli) i pretsaviti ih odgovorajućom kategorijom.
• VMS mora podržavati slijedeće video analitičke događaje sa odgovorajućim kamerama:
o	Detekcija objekata (ljudi, vozila, kamioni, autobusi, motocikli i bicikli) u području interesa 
o	Detekcija objekata (ljudi, vozila, kamioni, autobusi, motocikli i bicikli) preko virtualne linije
o	Detekcija nestanka objekata (ljudi, vozila, kamioni, autobusi, motocikli i bicikli) iz scene
o	Detekcija zaustavljenog objekata (ljudi, vozila, kamioni, autobusi, motocikli i bicikli)
o	Detekcija objekata (ljudi, vozila, kamioni, autobusi, motocikli i bicikli) koji se kreće u krivom smjeru 
o	Detekcija prekovremenog zadržavanja objekata (ljudi, vozila, kamioni, autobusi, motocikli i bicikli) u području interesa
o	Detekcija nošenja zaštitnih maski u cilju prevencije zaraze
o	Detekcija držanje fizičkog razmaka između ljudi
o	Brojanje ljudi u određenom prostoru
o	Podrška za termalne kamere za mjerenje tjelesne temperature
o	Tamper detekcija (anti-masking)
• VMS mora imati mogućnost za dodavanje modula prepozanvanje lica. 
• VMS mora obezbjediti rotaciju izvorne slike kamera od 90°, 180° ili 270°
• Mogućnost promjene Live i Playback streama u istom prozoru i omogućiti zahtjev za instant Playback od nedavne video snimke (npr. od prije 30sec)
• Mogućnost kreiranja neograničen broj pogleda sa jedinstvenim prikazom različitih kamera ili dijelova slike kamera (digitalno zumirane)
• VMS mora imati uključenu 4-Eye metodu za pregledavanje video snimaka:</t>
  </si>
  <si>
    <t>• Master-Slave arhitektura u WAN mreži tako da se korisnička prava repliciraju automtski na svim snimačima u sistemu 
• Automatska detekcija trenutnih FW-a kamera i automatski upgrade istih na zadnju verziju.
• VMS mora obezbjediti upravljanje alarma i mehanizam za eskalacije Alarma, da ukoliko razina 1 operatera ne odreagira u zadanom vremenu da automatski pošalje isti Alarm na višoj razini.
• VMS mora obezbjediti snimanje korisničkih profila (pogledi, privilegirane kamere) unutar zajedničke baze podataka na način da kad se konkretni korisnik spoji na sistem sa bilo koje mašine da automatski dobije samo svoje poglede i privilegije.
• VMS mora obezbjediti slijedeće opcije snimanja video i audio streamova:
o	Kreiranje vremenskog rasporada snimanja za svaki individualni video kanal.
o	Kontinuirano snimanje 24/7
o	Snimanje po događajima</t>
  </si>
  <si>
    <t>Isporuka i ugradnja toroidni transformator sledećih karakteristika: 
• Snaga: min. 150VA
• Napon primara: 220V
• Napon sekundara: min. 1 x 24VAC</t>
  </si>
  <si>
    <t>SISTEM KONTROLE PRISTUPA</t>
  </si>
  <si>
    <t>Isporuka i ugradnja servera sistema kontrole pristupa licenciran za 96 čitača sledećih karakteristika: 
• Web-Browser bazirani server za sistem kontrole pristupa sa uključenim softverom licenciran za 96 čitača
• Mora osigurati potpuno upravljanje sistema kontrole pristupa, donošenja odluke o pristupu, reportima i bazu podataka za sve transakcije sistema.
• OS: min. Linux ili Microsoft Windows 10 Enterprise
• Procesor: min. jedan procesor sa osnovnom frekvencijom 3.5GHz, 8MB cash-a, 4-jezgre ili bolji
• RAM: min. 32GB DDR4
• Mrežne kartice: min. 2 x 1 GbE RJ-45 ports (1000Base-T)
• Min. 1TB efektinvni prostor nakon RAID5 polja za čuvanje transakcija Sistema kontrole pristupa
• Integrisan kontroler za udaljeni BIOS pristup servera
• Napajanje: Redundantno maks. 2x 350W, hot-swappable
• Uključen rack-mount kit sa kliznim držačima
• Maks. 2U veličine
• Temperaturni opseg u radnom pogonu min. 10°C do +35°C
• Certifikati: CE
• Min. kapacitet:
           o	 Br. kontroliranih vrata: min. 512
           o	 Alarmni Ulazi: min. 2048
           o	 Alarmin Izlazi: min. 2048
           o	 Kartice i otiske prsta: min. 10000
           o	 Simultane Web klijentske konekcije: min. 30
           o	 On-line istroija događaja: min. 150000000
• Web Browser baziran pristup preko min.: 
           o	 PC: min. Firefox, Chrome, Safari, Internet Explorer
           o	 Ostali uređaji: min. iOS i Android</t>
  </si>
  <si>
    <t xml:space="preserve">• Mora osigurati enkriptirani prijenos cjelokupne komunikacije i podataka: 
           o	 Zaštita podatkovne komunikacije korištenjem min. SSL 128-bit enkripcije prema/od servera kontrole pristupa i klijentskih radnih stanica.
           o	 Svi backup-i moraju biti enkriptirani korištenjem AES enkripcije na slijedećim mjestima:
           o	 USB memoriski stik
           o	 Share-ani folder u Windowsu ili mrežni folder
           o	 Zaštićeni SCP serveri
           o	 Sve lozinke za logiranje u sistem kontrole pristupa moraju biti enkriptirane.
• Sistem kontrole pristupa mora osigurati distribuirano donošenje odluka o pristupu preko inteligentnih hardverskih kontrolera. 
           o	 Osigurati potpunu funkcionalnost u slučaju ispada komunikacije između servera kontrole pristupa i intelegentnih hardverskih kontrolera. 
           o	 Moraju se osigurati revizijski logovi u vremenu ispada komunikacije servera kontrole pristupa i intelegentnih hardverskih kontrolera
           o	 Intelegentni hardverski kontroleri moraju osigurati revizijske logove svih aktivnosti sistema kontrole pristupa
           o	 Intelegentni hardverski kontroleri moraju sinhroniziati sve podatke nakon uspostavljanja normalne komunikacije sa serverom kontrole pristupa.
• Sistem kontrole pristupa mora osigurati integraciju sa trećim sistemima putem odgovarajućeg inrterfejsa. Treći sistemi mogu biti:
           o	 Sistemi koji mogu primati standardne XML poruke
           o	 IT i poslovni softveri koji koriste: Oracle RDBMS bazu podataka, Microsoft SQL Server bazu podataka
           o	 Sistem kontrole pristupa mora moći primati informacije i promjene u svojoj bazi podatka.
           o	 Aplikaciju za printanje korisničkih RFID kartica direktno sa klijentske radne stanice koja poseduje odgovarajući printer </t>
  </si>
  <si>
    <t xml:space="preserve">           o	 Svaka particija mora omogućiti vidljivost samo između odeređenih grupa identiteta, inteligentnih hardverskih kontrolera i parametara kao vremenski rasporedi i pristupnih privilegija.
           o	 Identiteti mogu pripadati jednoj ili više particija.
           o	 Particioniziranje mora osigurati skrivenu arhitekturu gdje administrator pojedine arhitekture može vidjeti i upravljati samo identitetima svoje particije, samo svoj hardver, čitače, alarmne ulaze/izlaze.
           o	 Operateri se moraju moći dodati u jednoj ili više particija. Jedna particija se mora moći dodati više od jednom operateru.
• Video Management System (VMS) integracija:
           o	 Softver kontrole pristupa se mora moći softverski integrirati sa video nadzornim sistemom bez korištenja  hardverskih interkonekcija.
           o	 Softver kontrole pristupa mora podržati Živi prikaz video nadzorne kamere ili grupu kamera kod odgovorajućih Alarmnih događaja ili pregled snimke jedne ili više kamera u pregledu Alarmnih transakcija u različitim mrežnim okruženjima LAN/WAN
           o	 Svakom čitaču u sistemu kontrole pristupa može se dodijeliti jedna ili više najbližih video nadzornih kamera.
           o	 U slučaju alarmnog trigera u sistemu kontrole pristupa, Alarm se mora moći trigerirati i označiti u sistemu video nadzora sa odgovarajućom snimkom sa pred i post snimljenim vremenom od nekoliko sekundi (broj sekundi koji se snima prije i poslije se mora moći definirati od strane administratora)
           o	 Svaki alarm/transkacija sistema kontrole pristupa mora moći označiti početak i kraj video događaja u realnom vremenu
           o	 Sistem kontrole pristupa mora imati integrisan Video Player koji podržava matricu/prikaz više kamera svih rezolucija današnje industrije video nadzora &gt;20Mpix</t>
  </si>
  <si>
    <t>Isporuka i ugradnja ACU baterija 12V 7Ah</t>
  </si>
  <si>
    <t>Isporuka i ugradnja sitanog nespecificiranog materijala</t>
  </si>
  <si>
    <t>Isporuka i ugradnja baterije 200Ah/12V za besprekidno napajanje sistema 24h u pripravnosti i 0,5h u alarmu</t>
  </si>
  <si>
    <t>Isporuka i polaganje kroz odgovarajuće vatrootporne obujmice:
kabl LiHCH 2x1.5mm² Fe180/E30 (kabel sa funkcijom u požaru)</t>
  </si>
  <si>
    <t>Isporuka i polaganje kroz odgovarajuće vatrootporne obujmice:
kabl LiHCH 2x2.5mm² Fe180/E30 (kabel sa funkcijom u požaru)</t>
  </si>
  <si>
    <t>Isporuka i polaganje kroz odgovarajuće vatrootporne obujmice:
kabl LiHCH 4x1.5mm² Fe180/E30 (kabel sa funkcijom u požaru)</t>
  </si>
  <si>
    <t>Isporuka i polaganje osmožilnog upredenog, bezhalogenog S/FTP kabl kategorije 6.</t>
  </si>
  <si>
    <t>Isporuka i polaganje optičkog multimodnog kabla sa 4 vlakna.</t>
  </si>
  <si>
    <t>Isporuka i polaganje balansiranog mikrofonskog kabla 2x0,34mm²</t>
  </si>
  <si>
    <t>Isporuka i polaganje RBC creva, bezhalogenog, unutrašnjeg prečnika 16mm.</t>
  </si>
  <si>
    <t>Isporuka i polaganje vatrootpornih obujmica.</t>
  </si>
  <si>
    <t>Isporuka   softverske Professional licence kojom se dodaje glavni server platforme za integraciju sistema tehničke zaštite koja omogućava dodavanje do 15 podsistema, 15 operatera, 25.000 data tačaka.</t>
  </si>
  <si>
    <t>Isporuka   softverske licence- paket od 1000 data tačaka</t>
  </si>
  <si>
    <t>Isporuka   softverske licence - funkcijski modul kojim se omogućava da operateri u sistemu mogu manuelno da upravljaju i realizuju alarmne događaje</t>
  </si>
  <si>
    <t>Isporuka   softverske licence - funkcijski modul kojim se omogućava distribucija informacija sa sistema putem Email-a.</t>
  </si>
  <si>
    <t xml:space="preserve">Isporuka   softverske licence - funkcijski modul kojim se omogućava upotreba i kontrola grafičkih podloga u DWG, DXF i DGN formatu. </t>
  </si>
  <si>
    <t>Isporuka   softverske licence - funkcijski modul kojim se omogućava upravljanje korisnicima i korisničkim profilima na bazi Aktivnog direktorijuma (preko LDAP). Dodatno modul se može podesiti da se koristi autentikacija  pomoću "Single Sign On" funkcije Windows operativnog sistema.</t>
  </si>
  <si>
    <t xml:space="preserve">Isporuka   softverske licence - funkcijski modul kojim se omogućava nadzor i upravanje invenatarom unutar objekta koji se vrše vremsnkim okidačima (periodični pregledi). </t>
  </si>
  <si>
    <t>Isporuka   softverske licence - funkcijski modul kojim se omogućava da operater upravlja podsitemima video nadzora.</t>
  </si>
  <si>
    <t>Isporuka   softverske licence - funkcijski modul kojim se omogućava da operater kreira i edituje grafičke i tekstualne sadržaje u sistemu.</t>
  </si>
  <si>
    <t>Isporuka   softverske licence - funkcijski modul kojim se omogućava multi monitor funkcionalnost po operaterskom mestu.</t>
  </si>
  <si>
    <t xml:space="preserve">Isporuka   softverske licence - funkcijski modul kojim se omogućava dodavanje virtuelnih data tačaka kako bi se aktivirale interne rutine za specijalne kontrole </t>
  </si>
  <si>
    <t>Isporuka   softverske licence - funkcijski modul kojim se omogućavaju akcije u sistemu funkcijom kalendara, vremenskih rasporeda i vremenski predefinisanih komandi</t>
  </si>
  <si>
    <t>Isporuka   softverske licence - integracijski interfejs (postojeći razvijen interfejs) za podsistem video nadzora. Ova licenca omogućava povezivanje podsistema video nadzora na platformu za integraciju.</t>
  </si>
  <si>
    <t>Isporuka   softverske licence - integracijski interfejs (postojeći razvijen interfejs) za podsistem dojave požara. Ova licenca omogućava povezivanje podsistema dojave požara na platformu za integraciju.</t>
  </si>
  <si>
    <t>Isporuka   softverske licence - integracijski interfejs (postojeći razvijen interfejs) za podsistem javnog raszglasa. Ova licenca omogućava povezivanje podsistema perimetarske zaštite na platformu za integraciju.</t>
  </si>
  <si>
    <t>Isporuka   softverske licence - integracijski interfejs (postojeći razvijen interfejs) za podsistem kontrole pristupa. Ova licenca omogućava povezivanje podsistema kontrole pristupa na platformu za integraciju.</t>
  </si>
  <si>
    <t>Isporuka   softverske licence kojom se dodaje novo operatorsko mesto u sistemu</t>
  </si>
  <si>
    <t>Isporuka i ugradnja serverskog uređaja sa minimalnim sledećim karakterristikama: 2U rack server sa podrškom za do 10x2.5" diska, sa   2 x Intel  Xeon Gold procesora sa  2.9G, 16C/32T, 11.2GT/s, 24M Cache, Turbo, HT (185W),  128 GB RAM memorije na 2933MT/s,  redudantnim napajanjem od 1400W i minimum 4 internih fan-ova za hlađenje.  Mrežni interfejs: NDC sa četvoroportnim 10GGbps SFP+ ( Optički )  interfejsima sa pripadajućim SFP+ adapterima. Lokalni storage prostor realizovan sa minimum 3x 960GB SSD SAS Read Intensive 12Gbps 512 2.5in Hot-plug AG Drive diskova   i minimum 3x 2.4TB 10K RPM SAS 12Gbps 512e 2.5in Hot-plug Hard Drive diskova, i SD karticama od minimum 2 x 64 GB za instalaciju hipervizora.  Dodatni softver :  1x Windows Server 2019. Opremljen sa šinama za montažu u 19“rek orman.</t>
  </si>
  <si>
    <t>Isporuka i ugradnja radne stanice sa Windows 10 Pro 64bit i dva monitora</t>
  </si>
  <si>
    <t xml:space="preserve">Isporuka i polaganje instalacionog kabla sa omotačem bez halogenih elemenata J-H(St)H 2x2x0.8 mm2 </t>
  </si>
  <si>
    <t>Isporuka i polaganje instalacionog kabla N2XH 3x1.5mm²</t>
  </si>
  <si>
    <t>Isporuka Windows server 2019 Standard 64-bit licence za jednu virtuelnu mašinu
- Licenciran trajnom licencom za jednu virtuelnu mašinu
- Namenjen za 64-bitnu arhitekturu procesora
- Prava za virtuelizaciju hosta i prava na pokretanje na jednoj fizičkoj mašini ili virtuelnom okruženju operativnih sistema
- Minimalni potrebni hardverski resursi 1.4 GHz 64-bit procesor, 512 MB RAM memorije, 32 GB prostora na hard disku, mrežni adapter protoka od min 1 GB/s</t>
  </si>
  <si>
    <t>Isporuka i polaganje instalacionog kabla S/FTP cat 6a LSZH na 650MHz</t>
  </si>
  <si>
    <t>Isporuka i ugradnja USB HUB-a sa 4 porta</t>
  </si>
  <si>
    <t xml:space="preserve"> UKUPNO CUSS (Common Use Self Service) &amp; SSBD (Self Service Baggage Drop) 
OPREMA I SISTEM (SOFTVER) ZA SAMOSTALNU REGISTRACIJU PUTNIKA I PRTLJAGA u RSD bez PDV-a:</t>
  </si>
  <si>
    <t xml:space="preserve"> UKUPNO CUPPS (Common Use Passengers Processing System) u RSD bez PDV-a:</t>
  </si>
  <si>
    <t>Isporuka i ugradnja FIDS monitora za check-in šaltere i gejtove:</t>
  </si>
  <si>
    <t>Isporuka i ugradnja FIDS monitora za prikaz generalnih informacija o odlazećim i dolazećim letovima:</t>
  </si>
  <si>
    <t>Isporuka i ugradnja FIDS monitora za  povezivanje u video-zid:</t>
  </si>
  <si>
    <t>Isporuka i ugradnja  HDMI kalbova za povezivanje monitora, 3m</t>
  </si>
  <si>
    <t>Isporuka i ugradnja display port kabl, 1m</t>
  </si>
  <si>
    <t>Izrada projekta izvedenog stanja sistema</t>
  </si>
  <si>
    <t>Isporuka i ugradnja server za radio sistem 
(Windows server 2016)</t>
  </si>
  <si>
    <t>Isporuka i ugradnja mrežnog sviča sledećih karakteristika:
24 RJ-45 autosensing 10/100 ports (IEEE 802.3 Type 10BASE-T, IEEE 802.3u Type 100BASE-TX);
Duplex: half or full 2 autosensing 10/100/1000 ports
(IEEE 802.3 Type 10BASE-T, IEEE 802.3u Type 100BASE-TX, IEEE 802.3abType 1000BASE-T); 
Duplex: 10BASE-T/100BASE-TX: half or full;
1000BASE-T: full only
2 fixed Gigabit Ethernet SFP ports
1 dual-personality (RJ-45 or USB micro-B)
serial console port</t>
  </si>
  <si>
    <t>Isporuka i ugradnja mrežnog rutera sledećih karakteristika:
3 SIC slots, or 1 DSIC slot, and 1 SIC slot
2 RJ-45 1000BASE-T ports
(IEEE 802.3ab Type 1000BASE-T)
Throughput 1 Mpps (64-byte packets)
Routing table size 300000 entries (IPv4), 200000 entries (IPv6)
Forwarding table size 300000 entries (IPv4), 200000 entries (IPv6)</t>
  </si>
  <si>
    <t>Isporuka i ugradnja sinusnog invertera sledećih karakteristika (UPS):
- Ulaz: 230V AC (150V-290V~) / 50Hz +/-10%
- Maksimalna struja punjenja 24A. Struja kratkog spoja 2550A.
- Akumulatorska baterija bez održavanja VRLA AGM 12V 100Ah za smestanje u rek orman sa kontaktima sa prednje strane. Maksimalna struja punjenja 24A. Struja kratkog spoja 2550A.</t>
  </si>
  <si>
    <t>Isporuka i ugradnja baterije 150Ah, 12V</t>
  </si>
  <si>
    <t>Isporuka i ugradnja radne stanica sa Windows 10 Pro 64bit i dva monitora</t>
  </si>
  <si>
    <t>Isporuka i ugradnja indoor ormar za smeštaj opreme 42U/19”</t>
  </si>
  <si>
    <t xml:space="preserve">Isporuka i ugradnja oklopljeniog modula Cat. 6a </t>
  </si>
  <si>
    <t>Isporuka i ugradnja prespojnog kabla U/FTP cat 6 a, fabrički povezani konektori sa IDC kontaktima, dužine 0,5 m</t>
  </si>
  <si>
    <t>Isporuka i ugradnja prespojnog kabla U/FTP cat 6 a, fabrički povezani konektori sa IDC kontaktima, dužine 2 m</t>
  </si>
  <si>
    <t>SISTEM RAČUNARSKE MREŽE I WLAN (WIFI) INTERNET</t>
  </si>
  <si>
    <t>Isporuka i ugradnja agregacionog sviča-modularni L3 svič sa najmanje 10 slotova za kartice, 4 modula za napajanje, jednom supervizorskom karticom sa najmanje 8 portova 1GE ili 10GE, najmanje 2 porta 40 GE i IPv4 tabelom rutiranja maksimalnog kapaciteta od najmanje 144000 ruta. Jednom saobraćajnom karticom sa po 24 porta 1GE ili 10GE, pratećim softverom, modulima, kablovima i licencama za korišćenje softverskih funkcionalnosti na period od 36 meseci i podrškom proizvođača za zamenu neispravnog hardvera u trajanju od 24 meseci - Cisco C9410R ili odgovarajući model istih ili boljih karakteristika- Isporuka i ugradnja</t>
  </si>
  <si>
    <t>Isporuka i ugradnja saobraćajne kartica sa po 48 porta 100M/1000M/2.5G/5G miltigigabit sa UPOE + funkicionalnošću, kompatibilna sa opremom pod rednim brojem 1 i podrškom proizvođača za zamenu neispravnog hardvera u trajanju od 24 meseci - Cisco C9400-LC-48HN ili odgovarajući model istih ili boljih karakteristika</t>
  </si>
  <si>
    <t>Isporuka i ugradnja pristupniog sviča – TIP 1 sa najmanje 48 portova 10/100/1000 Mb/s, modulom sa 8 portova 1/10G SFP/SFP +, dva modula napajanja od po najmanje 1000W, sa pratećim softverom, modulima, kablovima i licencama za korišćenje softverskih funkcionalnosti na period od 36 meseci i podrškom proizvođača za zamenu neispravnog hardvera u trajanju od 24 meseca – C9300-48P-A ili odgovarajući model istih ili boljih karakteristika</t>
  </si>
  <si>
    <t>Isporuka i ugradnja Rutera – TIP 1 sa najmanje 4x1GE i 2x10GEporta sa pratećim softverom, modulima, kablovima, licencama za korišćenje softverskih funkcionalnosti i podrškom proizvođača za zamenu neispravnog hardvera u trajanju od 24 meseci – Cisco C8300-1N1S-4T2X ili odgovarajući model istih ili boljih karakteristika</t>
  </si>
  <si>
    <t>Isporuka i ugradnja kontroler Wi-Fi mreže sa najmanje četiri 1G/2.5 G Multigigabit porta, najmanje dva 10G Multigigabit SFP + porta i jednim redundantnim portom, pratećim softverom, modulima, kablovima, licencama za korišćenje softverskih funkcionalnosti i podrškom proizvođača za zamenu neispravnog hardvera u trajanju od 24 meseci – C9800-L-F-K9 ili odgovarajući model istih ili boljih karakteristika</t>
  </si>
  <si>
    <t>Isporuka i ugradnja Access Point uređaj sa najmanje jednim 100/1000/2500 Multigigabit portom, podrškom za 802.11 ax, 4x4 MU-MIMO i integrisanim Bluetooth 5 predajnikom, pratećim softverom, licencama za korišćenje softverskih funkcionalnosti na period od 36 meseci i podrškom proizvođača za zamenu neispravnog hardvera u trajanju od 24 meseci – C9120AXI-E ili odgovarajući model istih ili boljih karakteristika</t>
  </si>
  <si>
    <t>Isporuka i ugradnja antenskog sistem za fiksnu stanicu - antena UHF 0dBd, napojni kabl EC- 400, prelazni kabl RG-58, konektori, set za uzemlјenje kabla i prenaponsku zaštitu)</t>
  </si>
  <si>
    <t>Isporuka i ugradnja POE-54V-80W, Gigabit PoE Injector for EdgePoint</t>
  </si>
  <si>
    <t>1.1</t>
  </si>
  <si>
    <t>IZRADA TEHNIČKE DOKUMENTACIJE ZA STUB</t>
  </si>
  <si>
    <t>Izrada tehničke dokumentacije sa statičkim proačunom</t>
  </si>
  <si>
    <t>UKUPNO IZRADA TEHNIČKE DOKUMENTACIJE ZA STUB RSD BEZ PDV-a</t>
  </si>
  <si>
    <t>STUB ZA RADIO SISTEM</t>
  </si>
  <si>
    <t>Izrada čelične konstrukcije mora se izvršiti u svemu prema tehničkoj dokumentaciji, Pravilniku o tehničkim prpisima za noseće čelične konstukcije (Sl. list SFRJ br.41/64), Pravilniku o tehnčkom normativima za montažu čeličnih konstrukcija (Sl. list SFRJ br.29/70) i važećim standardima za osnovni materijal Č0361 prema JUS CB500, zavrtnjevi JUS M1023, čvrstoća 10,9 i brezoni klase 5 i 8 materijal Č1530.
U radionici je obavezna probna montaža stuba.
Jedičnom cenom obuhvaćena je nabavka osnovnog i spojnog materijala za radioničku izradu i montažu, ad, alat, oprema, energija, probana montaža konstrukcije, utovar i prevozno sredstvo.
Plaća se sve gotovo po 1kg izgradnje konstrukcije date tehničkom dokumentacijom.</t>
  </si>
  <si>
    <t>kg</t>
  </si>
  <si>
    <t>Antikorozivna zaštita konstrukcije je toplocinkovanjem 90 mm prema Pravilniku o zaštiti čelične konstrukcije od korozije (Sl. list SFRJ br. 30/70)</t>
  </si>
  <si>
    <t>Obeležavanje stuba akralnom bojom, crvenom u dva sloja sa prdhodnim nanošenjem prajmera.</t>
  </si>
  <si>
    <t>Montaža čelične konstrukcije ima se izvesti u svemu prema tehničkoj dokumentaciji i važećim propisima za montažu čeličnih konstrukcija. U cilju zaštite konstrukcije sva oštećenja padaju na teret izvođača. Uskladištenje prispele konstrukcije obavezno preko drvenih pragova. Usvojena tehnologija montaže mora obezbediti ostvarenje propisanje geomertije položaja ose stuba. Montažne veze izvode se sa zavrtnjevima na kojima mora biti oznaka 10,9.
Jediničnom cenom obuhvaćeno je sledeće:
- i istovar i uskladištenje
- montaža konstrukcije u projektovani položaj
- sav unutražšnji transport i manipulacija
- popravka oštećene zažtite</t>
  </si>
  <si>
    <t>Transport čelične konstrukcije do odjekta sa utovraom i istovaramo</t>
  </si>
  <si>
    <t>Snimanje vertikalnosti antenskog stuba</t>
  </si>
  <si>
    <t>kpl</t>
  </si>
  <si>
    <t>Radovi na uzemljenju stuba i opreme.
Montaža nštapne hvataljke, pocinkovane trake, bakarnog užeta na nosačima, sabirnica, ukrnih spojeva.</t>
  </si>
  <si>
    <t>UKUPNO STUB ZA RADIO SISTEM RSD BEZ PDV-a</t>
  </si>
  <si>
    <t xml:space="preserve"> RSD BEZ PDV-a</t>
  </si>
  <si>
    <t xml:space="preserve"> OPREMA/MATERIJAL</t>
  </si>
  <si>
    <t>UKUPNO</t>
  </si>
  <si>
    <t>Isporuka i polaganje signalnog kabla J-H(St)-H 3x2x0,8</t>
  </si>
  <si>
    <t>Isporuka i polaganje signalnog kabla J-H(St)-H 2x2x0,8</t>
  </si>
  <si>
    <t>Pristupni svič – TIP 4 sa najmanje 24 PoE+ porta 10/100/1000Base-T i 4 porta 1G SFP sa pratećim softverom, modulima, kablovima, licencama za korišćenje softverskih funkcionalnosti na period 36 meseci i podrškom proizvođača za zamenu neispravnog hardvera u trajanju od 24 meseca – Cisco C9200L-24P-4G-E ili odgovarajući model istih ili boljih karakteristika</t>
  </si>
  <si>
    <t>Montažni radovi FIDS opreme</t>
  </si>
  <si>
    <t>Montažni radovi CUSS i SSBD opreme</t>
  </si>
  <si>
    <t>Montažni radovi CUPPS opreme</t>
  </si>
  <si>
    <t>Projekat izvedenog stanja Aerodromskih sistema</t>
  </si>
  <si>
    <t xml:space="preserve"> Opis </t>
  </si>
  <si>
    <t>Jedinica mere</t>
  </si>
  <si>
    <t>Isporuka i ugradnja rek ormar 42U stojeći 19" 800mm širina x 800mm dubina</t>
  </si>
  <si>
    <t>Isporuka i ugradnja rek ormar 22U stojeći 19" 600mm širina x 600mm dubina</t>
  </si>
  <si>
    <t>Isporuka i ugradnja rek ormar 12U stojeći 19" 600mm širina x 600mm dubina</t>
  </si>
  <si>
    <t>Isporuka i ugradnja voice patch panel sa 25 portova</t>
  </si>
  <si>
    <t>Isporuka i ugradnja optičkog Peč panela sa 24хLC dupleks adapterima, SC/APC ОS2 pigtailovi, splajs kasetom, panel treba da bude 1U, sa izvlačivom fiokom na dva nivoa. Jedan za splajsovanje a drugi za rezervu kabla.</t>
  </si>
  <si>
    <t>Isporuka i ugradnja optičkog peč korda  SC/APC dupleks 3m OS2, sa laserskim ugraviranim rezultatima slabljenja na telu konektora IL I RL</t>
  </si>
  <si>
    <t>Isporuka i ugradnja kabla J-H(St)-H 20x2x0,6</t>
  </si>
  <si>
    <t>Isporuka i ugradnja PNK regala, širine 400mm</t>
  </si>
  <si>
    <t>Isporuka i ugradnja PNK regala, širine 200mm E90</t>
  </si>
  <si>
    <t>Isporuka i ugradnja lestvičastog regala 200mm</t>
  </si>
  <si>
    <t>Isporuka i ugradnja lestvičastog regala 400mm</t>
  </si>
  <si>
    <t>STRUKTURNO KABLOVSKI SISTEM SPECIJALNIH KORISNIKA</t>
  </si>
  <si>
    <t>Utikač -konektor FM-45, neoklopljen, (montaža na SFTP kabel) po ISO/IEC 11801 cat.6a, za priključenje Access Pointa, kamere, kontrolera kontrole pristupa.</t>
  </si>
  <si>
    <t>Optički kabl SM 24 vlakana</t>
  </si>
  <si>
    <t>Optički kabl MM 48 vlakana</t>
  </si>
  <si>
    <t>Oklopljeni modul cat 6a po ISO/IEC 11801 ed. 2.2 , poseduje sertifikat barem 2 različite nezavisne labaratorije (3P test I premium GHMT,...)</t>
  </si>
  <si>
    <t>Oklopljeni modul cat 6a,(za montažu u modularne priključnice u prostorijama, Keystone nosač 1M) po ISO/IEC 11801 ed. 2.2, poseduje sertifikat barem 2 različite nezavisne labaratorije (3P test I premium GHMT,…)</t>
  </si>
  <si>
    <t>19 ’’ Peč panel prazan za 24 modula, uvodnici kablova.</t>
  </si>
  <si>
    <t>Optički Peč panel sa 24хLC dupleks adapterima, LC OM3 pigtailovi, splajs kasetom, panel treba da bude 1U, sa izvlačivom fiokom na dva nivoa. Jedan za splajsovanje a drugi za rezervu kabla.</t>
  </si>
  <si>
    <t>Optički Peč panel sa 24хLC dupleks adapterima, LC ОS2 pigtailovi, splajs kasetom, panel treba da bude 1U, sa izvlačivom fiokom na dva nivoa. Jedan za splajsovanje a drugi za rezervu kabla.</t>
  </si>
  <si>
    <t>Optički Peč panel sa 24хLC dupleks adapterima, SC/APC ОS2 pigtailovi, splajs kasetom, panel treba da bude 1U, sa izvlačivom fiokom na dva nivoa. Jedan za splajsovanje a drugi za rezervu kabla.</t>
  </si>
  <si>
    <t>Optički kabl SM 12 vlakana</t>
  </si>
  <si>
    <t>KAMERE SISTEMA VIDEO NADZORA ZA UPRAVNU ZGRADU</t>
  </si>
  <si>
    <t>LICENCE, NVR-ovi I OSTALA OPREMA SISTEMA VIDEO NADZORA</t>
  </si>
  <si>
    <t>Nabavka i isporuka 1-kanalne VMS (Video Management System) licence sledećih karakteristika: 
• VMS mora obebediti Klijent-Server arhitekturu u enterprise okruženju
• Min. mora uključivati 30 (trideset) simultanih klijenatskih konekcija prema sistemu video nadzora
• Integrisana baza podataka optimizovana za rad sa megapikselnim kamerama, bez ograničenja
• Mogućnost spajanja kamera min. rezolucija 40MP i većih
• Podrška za snimanje do 50fps po kanalu
• Podržan tip kompresije:  H.264, H.265, JPEG2000
• VMS Klijent morapredstaviti maks. rezoluciju monitora prema mrežnom snimaču da bi snimač radio kao video proxy i automatski-dinamički kontrolirao veličinu ‘Live’ i ‘Playback’ stream-ova.
• Kod većih rezolucija, VMS morapodjeliti video sliku na više područja interesa, da kada se digitalno zumira, prikazuje samo porciju ‘Live’ i ‘Playback’ stream-ova.
• Replikacija ‘Live’ i ‘Playback’ stream-ova na bazi mrežnog snimača neovisno o broju klijentski konekcija. Pri tome transkodiranje nije dopušteno kako bi se izbjegla preopterećenost snimača.  
• Zaštita video i audio stream-ova korištenjem moderne enkripcije (min. TLS1.2 AES 256bit) u prijenosu kontrolnih i komandnih podataka.
• Snimanje audio i video stream-ova u izvornom formatu bez korištenja transkodiranja.
• Mogućnost snimanja maksimalne rezolucije kamera u unaprijed korisnički definiranom vrijeme trajanju sa mogućnošću produljenje video arhive korištenjem CIF rezolucije. 
• Replikacija centralne konfiguracijske baze podataka na nivou VMS-a u LAN mreži korištenjem svakog mrežnog snimača u svakom momentu kao decentralizirani management server.</t>
  </si>
  <si>
    <r>
      <t xml:space="preserve">Isporuka i ugradnja elektromagnetne brave sa magnetnim kontaktom za vrata i pripadajućim prihvatnim limom:
- Fail safe model 5U8X10, 12VDC, sa mikroprekidacem ili
- Fail secure model 5U6X10, 12/24VDC/AC, sa mikroprekidacem
- Prihvatna ploča duga siva farbana, za metalna vrata ili
- Prihvatna ploča duga siva farbana, za drvena vrata
</t>
    </r>
    <r>
      <rPr>
        <b/>
        <u/>
        <sz val="10"/>
        <color rgb="FF000000"/>
        <rFont val="Calibri"/>
        <family val="2"/>
        <scheme val="minor"/>
      </rPr>
      <t>NAPOMENA:</t>
    </r>
    <r>
      <rPr>
        <sz val="10"/>
        <color rgb="FF000000"/>
        <rFont val="Calibri"/>
        <family val="2"/>
        <scheme val="minor"/>
      </rPr>
      <t xml:space="preserve"> Tačan izbor modela brave i prihvatnog lima zavisi od tipa vrata 
(dvena, MDF, AL, PVC...)</t>
    </r>
  </si>
  <si>
    <t>Isporuka i ugradnja elektromagneta za evakuaciona, protivpožarna, metalna vrata,  maksimalno opterećenje 300kg, 12/24Vdc sa nosačem L/Z profila:
- MLSH01 12/24Vdc 300kg  + B1022</t>
  </si>
  <si>
    <t>Isporuka i ugradnja magnetnog kontakta, metalnog nadgradnog za metalna vrata
- WesternSecurity WS-18M</t>
  </si>
  <si>
    <t>Isporuka i ugradnja havarijskog izlaznog tastera - Emergency door release button
- ZT G-BOX</t>
  </si>
  <si>
    <r>
      <t>CUPPS (</t>
    </r>
    <r>
      <rPr>
        <b/>
        <i/>
        <sz val="10"/>
        <color theme="1"/>
        <rFont val="Calibri"/>
        <family val="2"/>
        <scheme val="minor"/>
      </rPr>
      <t>Common Use Passengers Processing System</t>
    </r>
    <r>
      <rPr>
        <b/>
        <sz val="10"/>
        <color theme="1"/>
        <rFont val="Calibri"/>
        <family val="2"/>
        <scheme val="minor"/>
      </rPr>
      <t>)</t>
    </r>
  </si>
  <si>
    <r>
      <t>FIDS (</t>
    </r>
    <r>
      <rPr>
        <b/>
        <i/>
        <sz val="10"/>
        <color theme="1"/>
        <rFont val="Calibri"/>
        <family val="2"/>
        <scheme val="minor"/>
      </rPr>
      <t>Flight Information Display System</t>
    </r>
    <r>
      <rPr>
        <b/>
        <sz val="10"/>
        <color theme="1"/>
        <rFont val="Calibri"/>
        <family val="2"/>
        <scheme val="minor"/>
      </rPr>
      <t>) monitori</t>
    </r>
  </si>
  <si>
    <r>
      <rPr>
        <b/>
        <i/>
        <sz val="10"/>
        <rFont val="Calibri"/>
        <family val="2"/>
        <scheme val="minor"/>
      </rPr>
      <t>BAG MESSAGE</t>
    </r>
    <r>
      <rPr>
        <b/>
        <sz val="10"/>
        <rFont val="Calibri"/>
        <family val="2"/>
        <scheme val="minor"/>
      </rPr>
      <t xml:space="preserve"> SERVIS</t>
    </r>
  </si>
  <si>
    <t>Hand Held Device</t>
  </si>
  <si>
    <t>Departure Controls System</t>
  </si>
  <si>
    <t>Instalacija, konfiguracija opreme, puštanje sistema u rad.
 Osnovna obuka IT korisnika za rad u novom sistemu</t>
  </si>
  <si>
    <t>Tehnička dokumentacija i izrada projekta izvedenog stanja (elaborat i šematski prikaz izvedenog sistema, kao i svi definisani kredencijali)</t>
  </si>
  <si>
    <t>Instalacija, konfiguracija opreme, puštanje sistema u rad.
Osnovna obuka IT korisnika za rad u novom sistemu</t>
  </si>
  <si>
    <t>Instalacija, konfiguracija i puštanje sistema u rad, migracija starog sistema i usaglašavanje sa novim sistemom (aktivni direktorijum, domen kontroler, fajl server, virtualne mašine)
Osnovna obuka IT korisnika za rad u novom sistemu</t>
  </si>
  <si>
    <r>
      <rPr>
        <b/>
        <sz val="10"/>
        <color rgb="FF000000"/>
        <rFont val="Calibri"/>
        <family val="2"/>
        <scheme val="minor"/>
      </rPr>
      <t xml:space="preserve">Panel
</t>
    </r>
    <r>
      <rPr>
        <sz val="10"/>
        <color rgb="FF000000"/>
        <rFont val="Calibri"/>
        <family val="2"/>
        <scheme val="minor"/>
      </rPr>
      <t xml:space="preserve">Tip pozadinskog osvetljenja: DLED
Tip: VA
Veličina: 50"
Rezolucija: 3840×2160
Refresh Rate: 60Hz
Dubina boje: 1.07G(8 Bits+FRC)
Osvetljenost (tip.): 500 nits
Odnos kontrasta (tip.): 5000:1
Vreme odgovora (tip.): 8ms
Ugao gledanja (min.): 178°/178°
Gamut boja (tip.): DPI-P3 92%
Haze: 25%
Orijentacija: Landscape i Portrait 
Životni vek: preko 50,000 časova
Operativni sati: 7 dana × 24 časa
</t>
    </r>
    <r>
      <rPr>
        <b/>
        <sz val="10"/>
        <color rgb="FF000000"/>
        <rFont val="Calibri"/>
        <family val="2"/>
        <scheme val="minor"/>
      </rPr>
      <t>Sistem</t>
    </r>
    <r>
      <rPr>
        <sz val="10"/>
        <color rgb="FF000000"/>
        <rFont val="Calibri"/>
        <family val="2"/>
        <scheme val="minor"/>
      </rPr>
      <t xml:space="preserve">
Operativni sistem: Android 11
Procesor CPU: ARM Cortex-A55 Quad core
Procesor GPU: Mali-G52
Memorija: 3G DDR4
Skladište: 32G EMMC</t>
    </r>
  </si>
  <si>
    <r>
      <rPr>
        <b/>
        <sz val="10"/>
        <color rgb="FF000000"/>
        <rFont val="Calibri"/>
        <family val="2"/>
        <scheme val="minor"/>
      </rPr>
      <t xml:space="preserve">Panel
</t>
    </r>
    <r>
      <rPr>
        <sz val="10"/>
        <color rgb="FF000000"/>
        <rFont val="Calibri"/>
        <family val="2"/>
        <scheme val="minor"/>
      </rPr>
      <t xml:space="preserve">Tip pozadinskog osvetljenja: DLED
Tip: ADS
Veličina: 55"
Rezolucija: 3840×2160
Refresh Rate: 60Hz
Dubina boje: 1.07G(8 Bits+FRC)
Osvetljenost (tip.): 500 nits
Odnos kontrasta (tip.): 5000:1
Vreme odgovora (tip.): 8ms
Ugao gledanja (min.): 178°/178°
Gamut boja (tip.): 72% NTSC
Haze: 25%
Orijentacija: Landscape i Portrait 
Životni vek: preko 50,000 časova
Operativni sati: 7 dana × 24 časa
</t>
    </r>
    <r>
      <rPr>
        <b/>
        <sz val="10"/>
        <color rgb="FF000000"/>
        <rFont val="Calibri"/>
        <family val="2"/>
        <scheme val="minor"/>
      </rPr>
      <t>Sistem</t>
    </r>
    <r>
      <rPr>
        <sz val="10"/>
        <color rgb="FF000000"/>
        <rFont val="Calibri"/>
        <family val="2"/>
        <scheme val="minor"/>
      </rPr>
      <t xml:space="preserve">
Operativni sistem: Android 11
Procesor CPU: ARM Cortex-A55 Quad core
Procesor GPU: Mali-G52
Memorija: 3G DDR4
Skladište: 32G EMMC</t>
    </r>
  </si>
  <si>
    <r>
      <t xml:space="preserve">WiFi: 2.4/5.0GHz dual,802.11a/b/g/n/ac
Bluetooth: Da
</t>
    </r>
    <r>
      <rPr>
        <b/>
        <sz val="10"/>
        <color rgb="FF000000"/>
        <rFont val="Calibri"/>
        <family val="2"/>
        <scheme val="minor"/>
      </rPr>
      <t>Ulazi</t>
    </r>
    <r>
      <rPr>
        <sz val="10"/>
        <color rgb="FF000000"/>
        <rFont val="Calibri"/>
        <family val="2"/>
        <scheme val="minor"/>
      </rPr>
      <t xml:space="preserve">
HDMI (2.0): x2
DP (1.2a): x1
USB2.0 (A): x1
USB3.0 (A): x1
RS232 (RJ45): x1
LAN (RJ45): x1
</t>
    </r>
    <r>
      <rPr>
        <b/>
        <sz val="10"/>
        <color rgb="FF000000"/>
        <rFont val="Calibri"/>
        <family val="2"/>
        <scheme val="minor"/>
      </rPr>
      <t xml:space="preserve">Izlazi
</t>
    </r>
    <r>
      <rPr>
        <sz val="10"/>
        <color rgb="FF000000"/>
        <rFont val="Calibri"/>
        <family val="2"/>
        <scheme val="minor"/>
      </rPr>
      <t xml:space="preserve">HDMI: x1
Audio (3.5mm):	x1
RS232 (RJ45): x1
Zvučnici: Ugrađeni, 10W×2
</t>
    </r>
    <r>
      <rPr>
        <b/>
        <sz val="10"/>
        <color rgb="FF000000"/>
        <rFont val="Calibri"/>
        <family val="2"/>
        <scheme val="minor"/>
      </rPr>
      <t>Operativni uslovi</t>
    </r>
    <r>
      <rPr>
        <sz val="10"/>
        <color rgb="FF000000"/>
        <rFont val="Calibri"/>
        <family val="2"/>
        <scheme val="minor"/>
      </rPr>
      <t xml:space="preserve">
Temperatura: 0℃~40℃
Vlažnost: 10%~80%, bez kondenzacije
</t>
    </r>
    <r>
      <rPr>
        <b/>
        <sz val="10"/>
        <color rgb="FF000000"/>
        <rFont val="Calibri"/>
        <family val="2"/>
        <scheme val="minor"/>
      </rPr>
      <t>Napajanje</t>
    </r>
    <r>
      <rPr>
        <sz val="10"/>
        <color rgb="FF000000"/>
        <rFont val="Calibri"/>
        <family val="2"/>
        <scheme val="minor"/>
      </rPr>
      <t xml:space="preserve">
Napajanje: AC 100~240V,50/60Hz
Potrošnja energije (max): 145V
Potrošnja u Standby modu manja od 0,5 W (režim pripravnosti)
</t>
    </r>
    <r>
      <rPr>
        <b/>
        <sz val="10"/>
        <color rgb="FF000000"/>
        <rFont val="Calibri"/>
        <family val="2"/>
        <scheme val="minor"/>
      </rPr>
      <t>Mehanička specifikacija</t>
    </r>
    <r>
      <rPr>
        <sz val="10"/>
        <color rgb="FF000000"/>
        <rFont val="Calibri"/>
        <family val="2"/>
        <scheme val="minor"/>
      </rPr>
      <t xml:space="preserve">
Boja okvira: crna
Dimenzije (Š×V×D): 1236×708×63.2mm
Širina okvira (T/L/R/B): 10.1mm(T/L/R)/10.9mm(B)
VESA nosač 300×300 mm
Internacionalna zaštita (IP) kod: IP5X</t>
    </r>
  </si>
  <si>
    <r>
      <t xml:space="preserve">WiFi: 2.4/5.0GHz dual,802.11a/b/g/n/ac
Bluetooth: Da
</t>
    </r>
    <r>
      <rPr>
        <b/>
        <sz val="10"/>
        <color rgb="FF000000"/>
        <rFont val="Calibri"/>
        <family val="2"/>
        <scheme val="minor"/>
      </rPr>
      <t>Ulazi</t>
    </r>
    <r>
      <rPr>
        <sz val="10"/>
        <color rgb="FF000000"/>
        <rFont val="Calibri"/>
        <family val="2"/>
        <scheme val="minor"/>
      </rPr>
      <t xml:space="preserve">
HDMI (2.0): x2
DP (1.2a): x1
USB2.0 (A): x1
USB3.0 (A): x1
RS232 (RJ45): x1
LAN (RJ45): x1
</t>
    </r>
    <r>
      <rPr>
        <b/>
        <sz val="10"/>
        <color rgb="FF000000"/>
        <rFont val="Calibri"/>
        <family val="2"/>
        <scheme val="minor"/>
      </rPr>
      <t xml:space="preserve">Izlazi
</t>
    </r>
    <r>
      <rPr>
        <sz val="10"/>
        <color rgb="FF000000"/>
        <rFont val="Calibri"/>
        <family val="2"/>
        <scheme val="minor"/>
      </rPr>
      <t xml:space="preserve">HDMI: x1
Audio (3.5mm):	x1
RS232 (RJ45): x1
Zvučnici: Ugrađeni, 10W×2
</t>
    </r>
    <r>
      <rPr>
        <b/>
        <sz val="10"/>
        <color rgb="FF000000"/>
        <rFont val="Calibri"/>
        <family val="2"/>
        <scheme val="minor"/>
      </rPr>
      <t>Operativni uslovi</t>
    </r>
    <r>
      <rPr>
        <sz val="10"/>
        <color rgb="FF000000"/>
        <rFont val="Calibri"/>
        <family val="2"/>
        <scheme val="minor"/>
      </rPr>
      <t xml:space="preserve">
Temperatura: 0℃~40℃
Vlažnost: 10%~80%, bez kondenzacije
</t>
    </r>
    <r>
      <rPr>
        <b/>
        <sz val="10"/>
        <color rgb="FF000000"/>
        <rFont val="Calibri"/>
        <family val="2"/>
        <scheme val="minor"/>
      </rPr>
      <t>Napajanje</t>
    </r>
    <r>
      <rPr>
        <sz val="10"/>
        <color rgb="FF000000"/>
        <rFont val="Calibri"/>
        <family val="2"/>
        <scheme val="minor"/>
      </rPr>
      <t xml:space="preserve">
Napajanje: AC 100~240V,50/60Hz
Potrošnja energije (max): 175V
Potrošnja u Standby modu manja od 0,5 W (režim pripravnosti)
</t>
    </r>
    <r>
      <rPr>
        <b/>
        <sz val="10"/>
        <color rgb="FF000000"/>
        <rFont val="Calibri"/>
        <family val="2"/>
        <scheme val="minor"/>
      </rPr>
      <t>Mehanička specifikacija</t>
    </r>
    <r>
      <rPr>
        <sz val="10"/>
        <color rgb="FF000000"/>
        <rFont val="Calibri"/>
        <family val="2"/>
        <scheme val="minor"/>
      </rPr>
      <t xml:space="preserve">
Boja okvira: crna
Dimenzije (Š×V×D): 1120,6×642×62,5 mm
Širina okvira (T/L/R/B): 10,4 mm (T/L/R)/11,1 mm (B)
VESA nosač 300×300 mm
Internacionalna zaštita (IP) kod: IP5X</t>
    </r>
  </si>
  <si>
    <t>CENA RSD BEZ PDV-A</t>
  </si>
  <si>
    <t>Jedinična cena
(din) bez PDV-a</t>
  </si>
  <si>
    <t>Ukupna cena
(din) bez PDV-a</t>
  </si>
  <si>
    <t>Instalacija, konfiguracija, puštanje sistema u rad i obuka korisnika</t>
  </si>
  <si>
    <t>Instalacija, konfiguracija, puštanje sistema u rad:
repetitora, novih ručnih radio stanica, fiksnih radio stanica, mobilnih radio stanica, SmartPTT radio servera i dispecera i obuka korisnika</t>
  </si>
  <si>
    <t>Puštanje sistema u rad opreme za sistem obaveštenja, uzbunjivanja i ambijentalnog ozvučenja, konfiguracija, provera povezanosti zvučničkih linija i matrica, kao i međusobna povezanost matrica, zvučničkih linija i procesora, programiranje, testiranje, funkcionalno ispitivanje, isporuka dokumentacije sa obukom Korisnika</t>
  </si>
  <si>
    <r>
      <rPr>
        <b/>
        <sz val="8"/>
        <color rgb="FF000000"/>
        <rFont val="Calibri"/>
        <family val="2"/>
        <scheme val="minor"/>
      </rPr>
      <t xml:space="preserve">Isporuka i ugradnja servera:
Hardverske karakistike servera - </t>
    </r>
    <r>
      <rPr>
        <sz val="8"/>
        <color rgb="FF000000"/>
        <rFont val="Calibri"/>
        <family val="2"/>
        <scheme val="minor"/>
      </rPr>
      <t xml:space="preserve">
Hiperkonvergentna infrastruktura za virtualizaciju procesorskih, memorijskih i skladišnih resursa pripadajućih nodova/servera, centralizovano upravljanje sistemom, zaštitu podataka i jedinstvenu tačku tehničke podrške za hardver i softver od strane jednog proizvođača sistema. sledećih tehničkih karakteristika:
•	Veličina noda: maksimalno 1U;
•	Procesor: minimum 1 x CPU (16 jezgara, 32T, radnog takta min 2.4GHz);
•	Memorija: minimum 256GB RAM memorije po nodu, mogućnost instalacije min. 4 TB RAM-a.
•	Slotovi za diskove: minimum 10 x 2.5” HDD slotova;
•	Instalirani diskovi: minimum 1 x 800GB Mix Use SSD SAS + 4 x 1.92TB SSD SATA;
•	Mreža: minimum četiri (4) 10Gb SFP+ porta (brzine 10 Gbps) 
•	Napajanje: minimum dve (2) jedinice napajanja minimalne snage 1100 W koje obavezno podržavaju zamenu u toku rada sistema – „Hot-Swap“;
•	Ventilatori: Hot-Swap, redundantni;
•	Portovi za upravljanje - minimum jedan (1) zaseban 1Gbps port za menadžment.
•	Elementi za montažu u rek i odgovarajući električni kablovi.
</t>
    </r>
  </si>
  <si>
    <t>Isporuka i ugradnja uređaja za neprekidno napajanje:
•	Za ugradnju u rack orman, maksimalne visine 3U
•	Minimalna snaga 5000VA
Uz ponuđeno rešenje potrebno je isporučiti:
•	Ugrađenu mrežnu karticu (RJ-45) za daljinski pristup i upravljanje
•	RS-232 port i kabl za menadžment</t>
  </si>
  <si>
    <t>Isporuka i ugradnja optičkih patch cord-a LC-LC dupleks 2 m OM3, sa laserskim ugraviranim rezultatima slabljenja na telu konektora IL I RL</t>
  </si>
  <si>
    <t>Isporuka i ugradnja jednostranog digitalnog sata
Prikazuje sate, minute i sekunde.
tip DIGITALNI SAT SEKUNDNI, DS 2021 - jednostrani proizvodnje PME ili odgovarajuće.</t>
  </si>
  <si>
    <t>Isporuka i ugradnja dvostranog digitalnog sata 
Prikazuje sate, minute i sekunde.
tip DIGITALNI SAT SEKUNDNI, DS 2022 - dvostrani proizvodnje PME ili odgovarajuće.</t>
  </si>
  <si>
    <t>Isporuka i ugradnja unutrašnje 2Mpix Dome kamere sa uključenom video analitikom sledećih karakteristika:
• min. 2 Megapiksela (1920x1080)
• min. 25 slika u sekundi
• min. horizontalni ugao gledanja 35°-90°, integrisan varifokalni P-Iris objektiv, sa daljinskim fokusom i zumom
• Uključena prilagodljiva IR rasveta min. dometa 35m
• Minimalno osvijetljenje: min. 0,027 lux u kolor modu; 0,014 lux u monohrom modu ili 0 lux sa IR-om
• Široki Dinamički opseg (WDR on) min. 120dB
• Detektor pokreta baziran po jednom pikselu, po netipičnom ponašanju u sceni i klasificiranom objektu (ljudi) 
• Napredna H.264  ili H.265 kompresija koja automatski detektuje nivoe aktivnosti u vise zona u sceni i optimizuje nivoe kompresije radi smanjenja bandwidth-a i zauzetosti storage-a do 50%, zadržavajući visoke detalje slike u zonama gde ima pokreta.
• Min. broj privatnih zona: 20 
• ONVIF protokol:  Profil S, Profile G
• Funkcije Video analitike sledeće generacije :
- Detekcija netipične aktivnosti u sceni u odnosu na lokaciju pojavljivanja i brzinu kretanja
- Klasifikacija objekata (objekti: ljudi i vozila) i njihova detekcija kad se pojave u području interesa, pređu preko virtualne linije, nestanu iz scene, prekomerno se zadržavaju u sceni i kreću se u nedozvoljenom smeru. 
- Učenje na primerima
- Tamper detekcija
• Min. USB interface 2.0
• RTC rezervna baterija: 3V litijum
• Lokalno snimanje: min. microSD ili SD slot
• Napajanje: max. PoE Class 3 (IEEE802.3af Class 3), VDC: 12V 12W, VAC: 24V 13VA.
• Temperaturni opseg u radnom pogonu min. -10°C do +60°C
• Sertifikati: CE, IK10 zaštita od udarca
tip Avigilon 2.0C-H5A-DO1-IR ili odgovarajući.</t>
  </si>
  <si>
    <t>Isporuka i ugradnja spoljašnje 4Mpix Dome kamere sa uključenom video analitikom sledećih karakteristika:
• min. 4 Megapiksela (2560x1440)
• min. 25 slika u sekundi
• min. horizontalni ugao gledanja 34°-92°, integrisan varifokalni P-Iris objektiv, sa daljinskim fokusom i zumom
• Minimalno osvijetljenje: min. 0,03 lux u kolor modu; 0,015 lux u monohrom modu ili 0 lux sa IR-om
• Široki Dinamički opseg (WDR on) min. 132 dB
• Detektor pokreta baziran po jednom pikselu, po netipičnom ponašanju u sceni i klasificiranom objektu (ljudi) 
• Napredna H.264  ili H.265 kompresija koja automatski detektuje nivoe aktivnosti u vise zona u sceni i optimizuje nivoe kompresije radi smanjenja bandwidth-a i zauzetosti storage-a do 50%, zadržavajući visoke detalje slike u zonama gde ima pokreta.
• Min. broj privatnih zona: 64 
• ONVIF protokol:  Profil S, Profil G, Profil T
• Funkcije Video analitike sledeće generacije :
- Detekcija netipične aktivnosti u sceni u odnosu na lokaciju pojavljivanja i brzinu kretanja
o Klasifikacija objekata (objekti: ljudi i vozila) i njihova detekcija kad se pojave u području interesa, pređu preko virtualne linije, nestanu iz scene, prekomerno se zadržavaju u sceni i kreću se u nedozvoljenom smeru. 
- Učenje na primerima
- Tamper detekcija
• Min. USB interface 2.0
• RTC rezervna baterija: 3V magnezijum litijumska
• Lokalno snimanje: min. microSD ili SD slot
• Napajanje: max. PoE Class 3 (IEEE802.3af Class 3), VDC: 12V 12W, VAC: 24V 13VA.
• Temperaturni opseg u radnom pogonu min. -40°C do +65°C
• Sertifikati: CE, IK10 zaštita od udarca
tip Avigilon 4.0C-H5A-D1 ili odgovarajući.</t>
  </si>
  <si>
    <t>Isporuka i ugradnja spoljašnje 4Mpix Bullet IR kamere sa uključenom video analitikom sledećih karakteristika:
• min. 4 Megapiksela (2560x1440)
• min. 25 slika u sekundi
• min. horizontalni ugao gledanja 35°-90°, integrisan varifokalni P-Iris objektiv, sa daljinskim fokusom i zumom
• Uključena prilagodljiva IR rasveta min. dometa 50m
• Minimalno osvijetljenje: min. 0,03 lux u kolor modu; 0,015 lux u monohrom modu ili 0 lux sa IR-om
• Široki Dinamički opseg (WDR on) min. 120dB
• Detektor pokreta baziran po jednom pikselu, po netipičnom ponašanju u sceni i klasificiranom objektu (ljudi) 
• Napredna H.264  ili H.265 kompresija koja automatski detektuje nivoe aktivnosti u vise zona u sceni i optimizuje nivoe kompresije radi smanjenja bandwidth-a i zauzetosti storage-a do 50%, zadržavajući visoke detalje slike u zonama gde ima pokreta.
• Min. broj privatnih zona: 20 
• ONVIF protokol:  Profil S, Profile G
• Funkcije Video analitike sledeće generacije :
- Detekcija netipične aktivnosti u sceni u odnosu na lokaciju pojavljivanja i brzinu kretanja
- Klasifikacija objekata (objekti: ljudi i vozila) i njihova detekcija kad se pojave u području interesa, pređu preko virtualne linije, nestanu iz scene, prekomerno se zadržavaju u sceni i kreću se u nedozvoljenom smeru. 
- Učenje na primerima
- Tamper detekcija
• Min. USB interface 2.0
• RTC rezervna baterija: 3V litijum
• Lokalno snimanje: min. microSD ili SD slot
• Napajanje: max. PoE Class 3 (IEEE802.3af Class 3),  VDC: 12V 13W, VAC: 24V 15VA.
• Uključena montažna kutija za spoj svih kablova, deklarirana od strane proizvođača
• Temperaturni opseg u radnom pogonu min. -40°C do +60°C
• Sertifikati: CE, IK10 zaštita od udarca, IP66 zaštita 
tip Avigilon 4.0C-H5A-BO1-IR ili odgovarajući.</t>
  </si>
  <si>
    <t>Isporuka i ugradnja spoljašnje 2Mpix Dome kamere sa uključenom video analitikom sledećih karakteristika:
• min. 4 Megapiksela (1920x1080)
• min. 25 slika u sekundi
• min. horizontalni ugao gledanja 34°-92°, integrisan varifokalni P-Iris objektiv, sa daljinskim fokusom i zumom
• Minimalno osvijetljenje: min. 0,03 lux u kolor modu; 0,015 lux u monohrom modu ili 0 lux sa IR-om
• Široki Dinamički opseg (WDR on) min. 132 dB
• Detektor pokreta baziran po jednom pikselu, po netipičnom ponašanju u sceni i klasificiranom objektu (ljudi) 
• Napredna H.264  ili H.265 kompresija koja automatski detektuje nivoe aktivnosti u vise zona u sceni i optimizuje nivoe kompresije radi smanjenja bandwidth-a i zauzetosti storage-a do 50%, zadržavajući visoke detalje slike u zonama gde ima pokreta.
• Min. broj privatnih zona: 64 
• ONVIF protokol:  Profil S, Profil G, Profil T
• Funkcije Video analitike sledeće generacije :
- Detekcija netipične aktivnosti u sceni u odnosu na lokaciju pojavljivanja i brzinu kretanja
o Klasifikacija objekata (objekti: ljudi i vozila) i njihova detekcija kad se pojave u području interesa, pređu preko virtualne linije, nestanu iz scene, prekomerno se zadržavaju u sceni i kreću se u nedozvoljenom smeru. 
- Učenje na primerima
- Tamper detekcija
• Min. USB interface 2.0
• RTC rezervna baterija: 3V magnezijum litijumska
• Lokalno snimanje: min. microSD ili SD slot
• Napajanje: max. PoE Class 3 (IEEE802.3af Class 3), VDC: 12V 12W, VAC: 24V 13VA.
• Temperaturni opseg u radnom pogonu min. -40°C do +65°C
• Sertifikati: CE, IK10 zaštita od udarca
tip Avigilon 2.0C-H5A-D1 ili odgovarajući.</t>
  </si>
  <si>
    <t>Isporuka i ugradnja spoljašnje 8Mpix Dome kamere sa uključenom video analitikom sledećih karakteristika:
• min. 4 Megapiksela (3840x2160)
• min. 25 slika u sekundi
• min. horizontalni ugao gledanja 52°-92°, integrisan varifokalni P-Iris objektiv, sa daljinskim fokusom i zumom
• Minimalno osvijetljenje: min. 0,055 lux u kolor modu; 0,028 lux u monohrom modu ili 0 lux sa IR-om
• Široki Dinamički opseg (WDR on) min. 120 dB
• Detektor pokreta baziran po jednom pikselu, po netipičnom ponašanju u sceni i klasificiranom objektu (ljudi) 
• Napredna H.264  ili H.265 kompresija koja automatski detektuje nivoe aktivnosti u vise zona u sceni i optimizuje nivoe kompresije radi smanjenja bandwidth-a i zauzetosti storage-a do 50%, zadržavajući visoke detalje slike u zonama gde ima pokreta.
• Min. broj privatnih zona: 64 
• ONVIF protokol:  Profil S, Profil G, Profil T
• Funkcije Video analitike sledeće generacije :
- Detekcija netipične aktivnosti u sceni u odnosu na lokaciju pojavljivanja i brzinu kretanja
o Klasifikacija objekata (objekti: ljudi i vozila) i njihova detekcija kad se pojave u području interesa, pređu preko virtualne linije, nestanu iz scene, prekomerno se zadržavaju u sceni i kreću se u nedozvoljenom smeru. 
- Učenje na primerima
- Tamper detekcija
• Min. USB interface 2.0
• RTC rezervna baterija: 3V magnezijum litijumska
• Lokalno snimanje: min. microSD ili SD slot
• Napajanje: max. PoE Class 3 (IEEE802.3af Class 3), VDC: 12V 12W, VAC: 24V 13VA.
• Temperaturni opseg u radnom pogonu min. -40°C do +65°C
• Sertifikati: CE, IK10 zaštita od udarca
tip Avigilon 8.0C-H5A-D1 ili odgovarajući.</t>
  </si>
  <si>
    <t>Isporuka i ugradnja 8Mpix 360-stepeni Dome IP kamere sa uključenom video analitikom sledećih karakteristika:
• min. 8 Megapiksela (min. aktivnih 2048x2048)
• min. 25 slika u sekundi kod maksimalne rezolucije
• min. 360 ° pogled bez mrtvih uglova
• Minimalno osvetljenje: 0,2 lux u kolor modu; 0,1 lux u crno-belom modu
Široki Dinamički opseg (true WDR) min. 120 dB 
• NaprednaH.264 ili H.265 kompresija radi smanjenja bandwidth-a  i zauzetosti storage-a:
- sa dinamičkom kompresijom statičke pozadine
- sa režimom smanjenja ukupnog bandwidth-a u slučaju neprisutnosti pokreta na korisnički definisanu vrednost
• Detektor pokreta baziran po jednom pikselu, po netipičnom ponašanju u sceni i klasificiranom objektu (ljudi)
• Min. broj privatnih zona: 64 (GDPR)
• ONVIF protokol: Profil S, Profil T i Profil G
• Samoučeće inteligentne video analitičke funkcije:
- Detekcija netipične aktivnosti u sceni u odnosu na lokaciju pojavljivanja i brzinu kretanja
- Klasifikacija objekata (objekti: ljudi)
- Detekcija objekta u području interesa 
- Detekcija objekta preko virtualne crte
- Detekcija nestanka objekata iz scene
- Detekcija zaustavljenog objekta
- Detekcija objekta koji se kreće u nedozvoljenom smeru 
- Detekcija prekomernog zadržavanja objekta
- Tamper detekcija (detekcija maskiranja vidnog ugla)
• Lokalno snimanje: min. microSD ili SD  slot
• Napajanje: 11 W, max. PoE Class 3 (IEEE802.3af Class 3)
• Pomoćna baterija za tačnost vremena: 3V magnezijum litijumska
• Temperaturni opseg u radu min. -10°C do +60°C
• Sertifikati: min. CE,  EN 62471, IK10 zaštita od udarca, IP5X zaštita od vremenskih uslova
tip Avigilon 8.0C-H5A-FE-DC1 ili odgovarajući.</t>
  </si>
  <si>
    <t>Isporuka i ugradnja spoljašnje 2Mpix PTZ IR kamere sa uključenom video analitikom sledećih karakteristika: 
• min. 2 Megapiksela (1937x1097)
• min. 60slika u sekundi kod rezolucije od 2Mpix,
• min. objektiv 4,25 do 170 mm, autofokus, optički zum 40x
• Elektronska stabilizacija slike
• Panoramski pokret: min. 360° beskrajan, 300°/sekundi
• Tilt pokret: min. -20° do 90°, Auto-Flip, 300°/sekundi
• Uključena IR rasveta sa dometom od min. 300 m
• Minimalno osvetljenje: 0 lux u IR modu, 0,03 lux u kolor modu (bez IR); 0,02 lux u monohrom modu (bez IR)
• Dinamički opseg (WDR) min. 120dB 
• Napredna H.264  ili H.265 kompresija koja automatski detektuje nivoe aktivnosti u vise zona u sceni i optimizuje nivoe kompresije radi smanjenja bandwidth-a i zauzetosti storage-a do 50%, zadržavajući visoke detalje slike u zonama gde ima pokreta. 
• Min. broj 3D privatnih zona: 64
• ONVIF protokol: Profil S, Profil G, Profil T
• Samoučeće inteligentne video analitičke funkcije u min. ‘Home’ poziciji:
- Klasifikacija objekata (objekti: ljudi i vozila) i njihova detekcija kad se pojave u području interesa, pređu preko virtualne linije, nestanu iz scene, prekomerno se zadržavaju u sceni i kreću se u nedozvoljenom smeru.
- Učenje na primerima 
- Tamper detekcija (detekcija maskiranja vidnog ugla)
• Lokalno snimanje: min. microSD ili SD slot
• RTC rezervna baterija: 3V magnezijum litijumska
• Napajanje: maks. 75W @ 24VDC  ili PoE 90 W
• Ugrađen silikonski gumeni brisač za čišćenje prednjeg stakla ispred objektiva
• Digitalini defog: Podesiv
• Uključen zidni nosač
• Temperaturni opseg u radnom pogonu min. -40°C do +60°C
• Sertifikati: CE, IK10 zaštita od udarca, IP66 zaštita
tip Avigilon 2.0C-H5A-IRPTZ-DP40-WP ili odgovarajući.</t>
  </si>
  <si>
    <t>Isporuka i ugradnja spoljašnje 2Mpix PTZ kamere sa uključenom video analitikom sledećih karakteristika: 
• min. 2 Megapiksela (1920x1080)
• min. 60slika u sekundi kod rezolucije od 2Mpix,
• min. objektiv 4,3 do 129 mm, autofokus, optički zum 36x
• Elektronska stabilizacija slike
• Panoramski pokret: min. 360° beskrajan, 300°/sekundi
• Tilt pokret: min. -10° do 90°, Auto-Flip, 300°/sekundi
• Minimalno osvetljenje: 0,1 lux u kolor modu; 0,03 lux u monohrom modu
• Dinamički opseg (WDR) min. 120dB 
• Napredna H.264  ili H.265 kompresija koja automatski detektuje nivoe aktivnosti u vise zona u sceni i optimizuje nivoe kompresije radi smanjenja bandwidth-a i zauzetosti storage-a do 50%, zadržavajući visoke detalje slike u zonama gde ima pokreta. 
• Min. broj 3D privatnih zona: 64
• ONVIF protokol: Profil S, Profil G, Profil T
• Samoučeće inteligentne video analitičke funkcije u min. ‘Home’ poziciji:
- Klasifikacija objekata (objekti: ljudi i vozila) i njihova detekcija kad se pojave u području interesa, pređu preko virtualne linije, nestanu iz scene, prekomerno se zadržavaju u sceni i kreću se u nedozvoljenom smeru.
- Učenje na primerima 
- Tamper detekcija (detekcija maskiranja vidnog ugla)
• Lokalno snimanje: min. microSD ili SD slot
• RTC rezervna baterija: 3V magnezijum litijumska
• Napajanje: maks. 51W @ 24VDC  ili PoE 60 W
• Uključen zidni nosač
• Temperaturni opseg u radnom pogonu min. -40°C do +60°C
• Sertifikati: CE, IK10 zaštita od udarca, IP67 zaštita
tip Avigilon 2.0C-H5A-PTZ-DP36 ili odgovarajući.</t>
  </si>
  <si>
    <t>Isporuka i ugradnja 5Mpix Bullet kamere sa uključenom video analitikom sledećih karakteristika:
• min. 5 Megapiksela (2592x1944)
• min. 25 slika u sekundi kod rezolucije od 5 Mpix,
• min. horizontalni ugao gledanja 28 °-95 °, integrisan varifokalni motorizovani P-Iris objektiv, autofokus
• Uključena prilagodljiva IR rasveta (IR LED) u odnosu na objekte u pokretu min. dometa 40m
• Minimalno osvetljenje: 0,04 lux u kolor modu; 0,02 lux u crno-belom modu; 0 lux  sa IR-om
• Široki Dinamički opseg (true WDR) min. 130dB 
• Napredna H.264 ili H.265 kompresija radi smanjenja bandwidth-a  i zauzetosti storage-a:
- sa dinamičkom kompresijom statičke pozadine
- sa režimom smanjenja ukupnog bandwidth-a u slučaju neprisutnosti pokreta na korisnički definisanu vrednost
• Detektor pokreta baziran po jednom pikselu, po netipičnom ponašanju u sceni i klasificiranom objektu (ljudi)
• Min. broj privatnih zona: 64 (GDPR)
• ONVIF protokol: min. Profil S, Profil T i Profil G
• Samoučeće inteligentne video analitičke funkcije:
- Detekcija netipične aktivnosti u sceni u odnosu na lokaciju pojavljivanja i brzinu kretanja
- Tamper detekcija (detekcija maskiranja vidnog ugla)
• Min. USB interfejs 2.0
• Lokalno snimanje: min. microSD ili SD slot
• Napajanje: 13 w ili max. PoE Class 3 (IEEE802.3af Class 3)
• Pomoćna baterija za tačnost vremena: 3V magnezijum litijumska
• Temperaturni opseg u radu min. -40°C do +60°C
• Sertifikati:CE, EN 62471, IP67 zaštita od vremenskih uslova i IK10 zaštita od udarca
tip Avigilon 5.0C-H6SL-BO1-IR ili odgovarajući.</t>
  </si>
  <si>
    <t>Isporuka i ugradnja spoljašnje 2Mpix Dome kamere sa uključenom video analitikom sledećih karakteristika:
• min. 4 Megapiksela (1920x1080)
• min. 25 slika u sekundi
• IR rasveta dometa od 15 do 35 m
• min. horizontalni ugao gledanja 34°-92°, integrisan varifokalni P-Iris objektiv, sa daljinskim fokusom i zumom
• Minimalno osvijetljenje: min. 0,03 lux u kolor modu; 0,015 lux u monohrom modu ili 0 lux sa IR-om
• Široki Dinamički opseg (WDR on) min. 132 dB
• Detektor pokreta baziran po jednom pikselu, po netipičnom ponašanju u sceni i klasificiranom objektu (ljudi) 
• Napredna H.264  ili H.265 kompresija koja automatski detektuje nivoe aktivnosti u vise zona u sceni i optimizuje nivoe kompresije radi smanjenja bandwidth-a i zauzetosti storage-a do 50%, zadržavajući visoke detalje slike u zonama gde ima pokreta.
• Min. broj privatnih zona: 64 
• ONVIF protokol:  Profil S, Profil G, Profil T
• Funkcije Video analitike sledeće generacije :
- Detekcija netipične aktivnosti u sceni u odnosu na lokaciju pojavljivanja i brzinu kretanja
-  Klasifikacija objekata (objekti: ljudi i vozila) i njihova detekcija kad se pojave u području interesa, pređu preko virtualne linije, nestanu iz scene, prekomerno se zadržavaju u sceni i kreću se u nedozvoljenom smeru. 
- Učenje na primerima
- Tamper detekcija
• Min. USB interface 2.0
• RTC rezervna baterija: 3V magnezijum litijumska
• Lokalno snimanje: min. microSD ili SD slot
• Napajanje: max. PoE Class 3 (IEEE802.3af Class 3), VDC: 12V 12W, VAC: 24V 13VA.
• Temperaturni opseg u radnom pogonu min. -40°C do +65°C
• Sertifikati: CE, IK10 zaštita od udarca
tip Avigilon 2.0C-H5A-D1-IR ili odgovarajući.</t>
  </si>
  <si>
    <t xml:space="preserve">Isporuka i ugradnja spoljašnje Termalne Bullet kamere sa uključenom video analitikom sledećih karakteristika:
• Senzor/Rezolucija: Uncooled, min. VGA (640x512) 
• Min. 8 slika u sekundi kod VGA rezolucije
• Spektralni opseg: min. 8µm do 14µm
• Min. horizontalni ugao gledanja 24° / vertikalni ugao gledanja 19°
• Objektiv: min. 18mm, F1.0, atermalizovani 
• Dinamički opseg: min. -40°C do 220 °C
• Osjetljivost (NETD - Noise Equivalent Temperature Difference): &lt;60mK
• Napredna H.264  ili H.265 kompresija koja automatski detektuje nivoe aktivnosti u vise zona u sceni i optimizuje nivoe kompresije radi smanjenja bandwidth-a i zauzetosti storage-a do 50%, zadržavajući visoke detalje slike u zonama gde ima pokreta. • Detektor pokreta po pikselu ili po klasificiranim objektima (ljudi i vozila)
• Min. broj privatnih zona: 20
• ONVIF protokol min. Profil S
• Samoučeće inteligentne video analitičke funkcije:
- Klasifikacija objekata (objekti: ljudi i vozila) i njihova detekcija kad se pojave u području interesa, pređu preko virtualne linije, nestanu iz scene, prekomerno se zadržavaju u sceni i kreću se u nedozvoljenom smeru.
- Učenje na primerima
- Tamper detekcija 
• Lokalno snimanje: min. microSD ili SD slot
• RTC rezervna baterija: 3V litijum
• Napajanje: maks. PoE Class 3 (IEEE802.3af Class 3), 24VAC 15VA
• Temperaturni opseg u radnom pogonu min. -40°C do +60°C
• Uključena montažna kutija za spoj svih kablova IP66, deklarirana od strane proizvođača i stubni nosač
• Sertifikati: min. CE, IK10 zaštita od udarca, IP66 zaštita 
tip Avigilon 640S-H4A-THC-BO24 ili odgovarajući.
</t>
  </si>
  <si>
    <t>Isporuka i ugradnja spoljašnje 8Mpix kamere sa kućištem i uključenom video analitikom sledećih karakteristika:
• min. 8 Megapiksela (3840x2160)
• Senzor min. 27mm CMOS sa progresvnim skeniranjem
• min. 25 slika u sekundi
• Minimalno osvijetljenje: 0.004 lux 
• Detektor pokreta baziran po jednom pikselu, po netipičnom ponašanju u sceni i klasificiranom objektu (ljudi) 
• Napredna H.264  ili H.265 kompresija koja automatski detektuje nivoe aktivnosti u vise zona u sceni i optimizuje nivoe kompresije radi smanjenja bandwidth-a i zauzetosti storage-a do 50%, zadržavajući visoke detalje slike u zonama gde ima pokreta.
• Min. broj privatnih zona: 20 
• ONVIF protokol:  Profil S, Profile G
• Funkcije Video analitike sledeće generacije :
- Detekcija netipične aktivnosti u sceni u odnosu na lokaciju pojavljivanja i brzinu kretanja
- Klasifikacija objekata (objekti: ljudi i vozila) i njihova detekcija kad se pojave u području interesa, pređu preko virtualne linije, nestanu iz scene, prekomerno se zadržavaju u sceni i kreću se u nedozvoljenom smeru. 
- Učenje na primerima
- Tamper detekcija
• RTC rezervna baterija: 3V litijum
• Mrežni portovi: min. 1 x RJ45 i 1 x SFP
• Lokalno snimanje: min. microSD ili SD slot
• Napajanje: max. PoE Class 4 (IEEE802.3at Class 4), 24VAC 21VA
• Uključeno kućište sa grijačem za spoljnu montažu IP66 i stubni nosač 
• Temperaturni opseg u radnom pogonu min. -40°C do +55°C
• Sertifikati: CE
tip Avigilon 8C-H5PRO-B ili odgovarajući.</t>
  </si>
  <si>
    <t>Isporuka i ugradnja spoljašnje 26Mpix Box kamere  kamere sa kućištem i uključenom video analitikom sledećih karakteristika:
• min. 26 Megapiksela (6240x4160)
• Senzor min. 27mm CMOS sa progresvnim skeniranjem
• min. 16 slika u sekundi
• Minimalno osvijetljenje: 0.004 lux 
• Detektor pokreta baziran po jednom pikselu, po netipičnom ponašanju u sceni i klasificiranom objektu (ljudi) 
• Napredna H.264  ili H.265 kompresija koja automatski detektuje nivoe aktivnosti u vise zona u sceni i optimizuje nivoe kompresije radi smanjenja bandwidth-a i zauzetosti storage-a do 50%, zadržavajući visoke detalje slike u zonama gde ima pokreta.
• Min. broj privatnih zona: 20 
• ONVIF protokol:  Profil S, Profile G
• Funkcije Video analitike sledeće generacije :
o Detekcija netipične aktivnosti u sceni u odnosu na lokaciju pojavljivanja i brzinu kretanja
o Klasifikacija objekata (objekti: ljudi i vozila) i njihova detekcija kad se pojave u području interesa, pređu preko virtualne linije, nestanu iz scene, prekomerno se zadržavaju u sceni i kreću se u nedozvoljenom smeru. 
o Teach by example
o Tamper detekcija
• RTC rezervna baterija: 3V litijum
• Mrežni portovi: min. 1 x RJ45 i 1 x SFP
• Lokalno snimanje: min. microSD ili SD slot
• Napajanje: max. PoE Class 4 (IEEE802.3at Class 4), 24VAC 21VA
• Uključeno kućište sa grijačem za spoljnu montažu IP66 i stubni nosač 
• Temperaturni opseg u radnom pogonu min. -40°C do +55°C
• Sertifikati: CE
tip Avigilon 26C-H5PRO-B ili odgovarajući.</t>
  </si>
  <si>
    <t>Isporuka i ugradnja EF SLR Profesionalnog multimegapikselnog objektiva kompatibilan sa H5 PRO kamerama sledećih karakteristika:
• Fokalna dužina: 16 - 35 mm (varifokalni)
• Veličina otvora blende: min. F2.8 za celi opseg fokalnih dužina 
• Ugao gledanja: dijagonala: 108°10’ – 63°; vertikala: 74°10’ – 38°; horizontala: 98° – 54°
tip Avigilon/Canon LEF163528CA2 ili odgovarajući.</t>
  </si>
  <si>
    <t>Isporuka i ugradnja EF SLR Profesionalnog multimegapikselnog objektiva kompatibilan sa 8, 26 i 40Mpix kamerama sledećih karakteristika:
• Fokalna dužina: 24-70mm (varifokalni)
• Veličina otvora blende: min. F2.8 za cijeli opseg fokalnih dužina 
• Iris: Automatski
tip Avigilon LEF247028TA2 ili odgovarajući.</t>
  </si>
  <si>
    <t>Isporuka i ugradnja 3Mpix IP Video Interfona sledećih karakteristika:
• min. 3 Megapiksela (2048x1536)
• min. 25 slika u sekundi
• min. horizontalni ugao gledanja 170°
• Uključena prilagodljiva IR rasveta min. dometa 5m
• Minimalno osvijetljenje: 0.14lux u kolor modu i 0.03lux u u monohrom modu; 0lux u crno-belom modu sa uključenom IR rasvetom
• Široki Dinamički opseg (true WDR) min. 120dB 
• Napredna H.264  ili H.265 kompresija koja automatski detektuje nivoe aktivnosti u vise zona u sceni i optimizuje nivoe kompresije radi smanjenja bandwidth-a i zauzetosti storage-a do 50%, zadržavajući visoke detalje slike u zonama gde ima pokreta.
• Detektor pokreta baziran po jednom pikselu
• Tamper detekcija
• Min. broj privatnih zona: 20
• ONVIF protokol: min. Profil S, Profile G
• Integrisani mikrofon i zvučnik
• min. izlazna snaga 90dB na 1m
• Redukcija okolne buke
• Poništavanje eha
• Podržana integracija putem SIP (Session Initation Protocol) protokola
• Broj alarmnih ulaza/izlaza: min. 1 x Alarm Input i 2 x Alarm Output
• Lokalno snimanje: min. microSD ili SD slot
• Napajanje: max. PoE Class 3 (IEEE802.3af Class 3), 12VDC 10W
• Uključena montažna kutija za spoj svih kablova, deklarirana od strane proizvođača
• Temperaturni opseg u radnom pogonu min. -40°C do +60°C
• Sertifikati: CE, IK10 zaštita od udarca, IP66 zaštita 
tip Avigilon 3.0C-H4VI-RO1-IR ili odgovarajući.</t>
  </si>
  <si>
    <t>• VMS mora obezbjediti da izvezena snimka:
o	Je digitalno potpisiana korištenjem 256-bit enkripcije i ista se može korisnički autentificirati u dokaznom postupku.
o	Je sastavljena od jedne ili više kamera u istom vremenskom razdoblju ili sekvenca više kamera različitih vremenskih razdoblja. 
o	Se koristi u Playeru koji može re-eksporti snimku u kraćem vreme trajanju.
• Uključena Virtualna Matrica kao zasebni aplikacijski modul za kreiranje video zida u monitoring prostoriji na način da se sadržaj na bilo kojem monitoru na video zidu može udaljeno upravljati sa jedne centralne Klijentske aplikacije. 
• On-line backup video arhive na udaljenu lokaciju putem mreže.
• Redundatno snimanje identične kopije video zapisa svake kamere u sistemu na min. dva fizički odvojena mrežna snimača. 
• VMS mora biti otvorena ONVIF S, T i G platforma i obezbjediti SDK/API za integraciju sa trećim sistemima.
• Mora podržavati ONVIF Profile S, T i G kamere, RTSP streamove. 
tip Avigilon ACC7-ENT ili odgovarajući.</t>
  </si>
  <si>
    <t>ANPR (Automatic Number Plate Recognition) licenca sledećih karakteristika:
• Mora biti integralni deo VMS platofme
• Mora obezbediti prepoznavanje registarskih tablica vozila u pokretu brzine min. 40km/h
• Podrška za definisanje regiona u slici u kojem se radi prepoznavanje tablica
• Mora snimiti sve registarske tablice u bazi VMS platforme i za svaku prepoznatu tablicu poistovetiti odgovarajući video zapis
• Mora podržavati liste vozila u min. dve grupe, “crna” i “bela” lista radi alarmiranja odnosno automatskog otvaranja rampi. 
• Mogućnost definisanja vremena čuvanja registarskih tablica u VMS bazi nezavisno od vremenske arhive video zapisa 
tip Avigilon ACC7-LPR ili odgovarajući.</t>
  </si>
  <si>
    <t>Isporuka integracijske licence VMSa i postojećeg radio sistema sledećih karakteristika: 
• Mora biti integralni VMS modul za integraciju sa postojećim radio stanicama 
• Model integracije: min. Unaprijed definirani događaji/alarmi iz VMS sistema automatski trebaju da šalju tekstualne poruke na mobilne radio stanice. Događaje/Alarme moguće potvrditi direktno sa mobilnih radio stanica na VMS sistem
tip Avigilon ACC7-RADIO-ALERT ili odgovarajući.</t>
  </si>
  <si>
    <t>Nabavka i isporuka 1-kanalne Video Analytic Channel licence sledećih karakteristika: 
• Mora biti integisani VMS modul za dodavanje samoučećih inteligentnih video analitičkih funkcija neanalitičkim kamerama/stream-ovima.
• Samoučeće inteligentne video analitičke funkcije:
o   Detekcija netipične aktivnosti u sceni u odnosu na lokaciju pojavljivanja i brzinu kretanja
o   Klasifikacija objekata (objekti: ljudi i vozila)
o   Više od 50 objekata odjednom
o   Detekcija objekta u području interesa 
o   Detekcija objekta preko virtualne crte
o   Detekcija nestanka objekata iz scene
o   Detekcija zaustavljenog objekta
o   Detekcija objekta koji se kreće u krivom smeru 
o   Detekcija prekomernog zadržavanja objekta
• Mora biti kompatibilian sa postojećim VMS-om Avigilon Control Centar 7
tip Аvigilon ACC7-VAC ili odgovarajući.</t>
  </si>
  <si>
    <t>Nabavka i isporuka 96TB HD Analitičkog video snimača sledećih karakteristika:
• Operativni sistem: Avigilon Hardened OS, podržava bezbedne daljinske nadogradnje
• Optimizovan za snimanje i upravljanje kamerama sistema video nadzora 
(potvrđeno od strane proizvođača)
• Min. Mrežne Video Streaming performanse:
o              Snimanje 1500 Mbps
o              600 Mbps ukupnog kapaciteta za simultano pregledavanje snimki i monitoriranje uživo
• Min. kapacitet diskovnog prostora: 96TB efektivno (u RAID 6 polju) korištenjem enterprise hard diskova, hot-swappable
• Min. 2 (dva) x M.2 SSD diska za operativni sistem u RAID 1 polju
• Mrežne kartice: 
o            min. 4 x 1GbE RJ-45 ports (1000Base-T); 4 x 10GbE Direct Attach SFP+ portovi
• Memorija: min. 6 x 8 GB DDR4
• Procesor: min. 2 x Intel Xeon
• Uključen modul za podršku sledećih vrsta video analitika:
o              Klasifikacija objekata (objekti: ljudi i vozila) za min. 10 kamera
o              Deep-learning video analitku za min. 100 kamera
o              Face recognition za min. 10 kamera
o              Automatsko prepoznavanje registarskih tablica (ANPR) za do 14 kamera s brzinom kretanja manjom od 100 km/h
• Integrisan kontroler za udaljeno upravljanje servera min. uključujući BIOS, konfiguraciju RAID polja i diskova
• Redundantno napajanje: 2x maks. 2400W, hot-swappable
• Uključen rack-mount kit sa kliznim držačima
• Maks. 2U veličine
• Temperaturni opseg u radnom pogonu min. 10°C do +35°C
• Sertifikati: CEtip Avigilon AINVR-PRM-96TB-EU ili odgovarajući.</t>
  </si>
  <si>
    <t>Isporuka i ugradnja 128TB HD Analitičkog video snimača sledećih karakteristika:
• Operativni sistem: min. Microsoft Windows Server 2019 - 16 core
• Optimizovan za snimanje i upravljanje kamerama sistema video nadzora (potvrđeno od strane proizvođača)
• Min. Mrežne Video Streaming performanse:
o Snimanje 1500Mbps
o 600Mbps ukupnog kapaciteta za simultano pregled snimaka i nadzor uživo
• Min. kapacitet prostora za skladištenje: 128 TB efektivno (RAID 6 Up to 12 × 3.5", hotswappable)
• Min. 2 (dva) x 240 GB M.2 SSD diska za operativni sistem (u RAID1 konfiguraciji)
• Mrežne kartice: 
o min. 2 × 10 GbE SFP
o min. 6 × 1 GbE RJ-45
• Memorija: min. 4 × 8 GB DDR4
• Procesor: min. 2 × Intel® 8-core Xeon® 
• Video izlaz za konfiguraciju: VGA 
• Redundantno napajanje: 2 × 1100 W Mixed Mode
• Uključen rack-mount kit sa kliznim držačima
• Maks. 2U veličine
• Temperaturni opseg u radnom pogonu min. 5°C do 45°C
• Sertifikati: CE
tip Avigilon NVR5-PRM-128TB-S19-EU ili odgovarajući.</t>
  </si>
  <si>
    <t>Isporuka i ugradnja 164TB HD Analitičkog video snimača sledećih karakteristika:
• Operativni sistem: min. Microsoft Windows 10 v1809 LTSC and Avigilon Control Center
• Optimizovan za snimanje i upravljanje kamerama sistema video nadzora (potvrđeno od strane proizvođača)
• Min. Mrežne Video Streaming performanse:
o Snimanje 800 Mbps
o 600Mbps ukupnog kapaciteta za simultano pregled snimaka i nadzor uživo
• Min. kapacitet prostora za skladištenje: 64 TB efektivno (RAID 6 Up to 12 × 3.5", hotswappable)
• Min. 2 (dva) x 240 GB M.2 SSD diska za operativni sistem (u RAID1 konfiguraciji)
• Mrežne kartice: 
o min. 2 × 10 GbE SFP+port 
o min. 6 × 1 GbE RJ-45
• Memorija: min. 2 × 8 GB DDR4
• Procesor: min. 1 × Intel® 8-core Xeon® 
• Video izlaz za konfiguraciju: VGA 
• Redundantno napajanje: 800 W Mixed Mode
• Uključen rack-mount kit sa kliznim držačima
• Maks. 2U veličine
• Temperaturni opseg u radnom pogonu min. 5°C do 45°C
• Sertifikati: CE
tip Avigilon NVR5-STD-64TB-W10-EU ili odgovarajući.</t>
  </si>
  <si>
    <t>Isporuka i ugradnja klijentske radne stanice sa uključenim VMS (Video Management System) klijentom sledećih karakteristika: 
• Radna stanica optimizovana za upravljanje svih streamova sistema video nadzora (potvrđeno od strane proizvođača)
• Operativni sistem: min. Microsoft Windows 10 Enterprise 
• Procesor: min. Intel Core i5 (11th Gen)
• RAM: min. 32 GB DDR4
• Video izlazi: 4 aktivna (4x HDMI / 4x DisplayPort / 4x miniDisplayPort)
• Mrežne kartice: min. 2 x 1 GbE RJ-45 ports (1000Base-T)
• Hard Disk: min. 1x 256 GB SSD i 1x 500 GB HDD
• Optički drive: min. DVD-RW
• Desktop veličina sa uključenim:
o USB Tastaturom
o USB Mišem
o EU napojnim kablom
o Svi potrebni video adapteri za spajanje 4x monitora
• Temperaturni opseg u radnom pogonu min. 10°C do +35°C
• Napajanje maks: 260W
• Sertifikati: CE
tip Avigilon RM6-WKS-4MN-EU ili odgovarajući.</t>
  </si>
  <si>
    <t>Isporuka i ugradnja profesionalnog 23,8” monitora za klijentsku radnu stanicu sledećih karakteristika: 
• Dijagonala: min. 60.45 cm
• Razmera slike: 16:9
• Rezolucija: min. 1920 x 1080 pri 60 Hz
• Ugao gledanja (vertikalni/horizontalni):  min. 178°/178°
• Kontrast:  min. 1000:1
• Vreme odziva: min. 8ms
• Pozadinsko osvetljenje: LED
• Podržani interfejsi: min. 1x HDMI, 1x DisplayPort, 1x DisplayPort out, 1 x USB Type-C port, 4 x USB 3.0 ports 
• Potrošnja maks.: 120W
tip Avigilon/Dell MHD24-G2-EU ili odgovarajući.</t>
  </si>
  <si>
    <t>Isporuka i ugradnja profesionalnog 42,5” monitora za klijentsku radnu stanicu sledećih karakteristika: 
• Dijagonala: min 107,95 cm
• Razmera slike: 16:9
• Rezolucija: min. 3840 x 2160 pri 60 Hz
• Ugao gledanja (vertikalni/horizontalni):  min. 178°/178°
• Kontrast:  min. 1000:1
• Vreme odziva: min. 8ms
• Pozadinsko osvetljenje: LED
• Podržani interfejsi: min. 2x HDMI 2.0, 2x DisplayPort 1.4, 1x USB Type-C, 1x USB 3.1 Upstream port (up to 90W), 1x Audio Line out, 4x USB 3.0/3.1 portova
• Potrošnja maks: 260W
tip Avigilon/Dell M4K43-G2-EU ili odgovarajući.</t>
  </si>
  <si>
    <t>Isporuka i ugradnja USB joystick za upravljanje VMS sistemom i pokretnim kamerama sledećih karakteristika: 
• Korisnička konfiguracija za upravljanje levom ili desnom rukom
• Napajanje: Preko USB-a
• Maksimalna potrošnja: 350mA 
• Radna temperatura: min. 0° C to 45° C
• Sertifikati: EN55022 Class B, EN50130-4, EN61000-6-3, EN 62368-1
tip Avigilon ACC-USB-JOY-PRO ili odgovarajući.</t>
  </si>
  <si>
    <t>Isporuka i ugradnja 1-portnog 95W Gigabitnog PoE injektora sledećih karakteristika:
• Broj portova: 1
• Propusnost: 10/100/1000 Mbps
• Izlazna snaga: 95W (garantovano) 
• Ulaz: 100-240VAC
• Maksimalna potrošnja: 1.8A @ 100-240VAC
• Radna temperatura: min. 0° C to 45° C
• Sertifikati: CE
tip Avigilon POE-INJ2-95W-NA ili odgovarajući.</t>
  </si>
  <si>
    <t>Isporuka i ugradnja stubni nosača za kamere sledećih karakteristika: 
• Aluminijski nosač za montažu na stubove
• Pogodan za stubove prečnika: min. 153mm i max. 500mm
• Uključene metalne trake za montažu na stub
tip Avigilon H4-MT-POLE1 ili odgovarajući.</t>
  </si>
  <si>
    <t>Isporuka i ugradnja razvodne kutija za kamere
tip AvigilonH4-BO-JBOX1 ili odgovarajući.</t>
  </si>
  <si>
    <t xml:space="preserve">           o	 Sistem kontrole pristupa mora podržavati pan / tilt / zoom (PTZ) kontrole pokretnih kamera u Alarmnom Monitoru
• Softver za kontrolu pristupa mora imati Kolaborcijsku konzolu za prijenos informacija i transakcija prema trećim IT i Security sistemima.
• Sistem za kontrolu pristupa mora biti u skladu sa standardom FIPS-201.
tip Аvigilon AC-APP-16R-ENT-PLUS-6 ili odgovarajući.</t>
  </si>
  <si>
    <r>
      <t xml:space="preserve">Isporuka i ugradnja inteligentnog hardverskog kontroler za kontrolu 64 čitača sledećih karakteristika: 
• Kapacitet identiteta/kartica: min. 180,000
• Kapacitet bafera: Min. 50,000 transakcija
• Podrška min. 1x RS-485 Ulazno/Izlaznog protokola
• Podrška min. 16 pristupnih nivoa po identitetu/kartici
• Komunikacija sa serverom kontrole pristupa putem mreže, min. 1x interfejs 10BaseT/100BaseTX
• Enkriptovana komunikacija sa  serverom kontrole pristupa koristeći min. TLS 1.2
• Enkripcija u komunikaciji sa hardverskim ekspanderima kontrole pristupa koristeći min. AES enkripciju
• Interfejsi za čitače: min. 2 (dva) sa podržanim protokolima komunikacije: OSDP, Wiegand i RS-485
• Proširiv za kontrolu do 64 čitača/vrata korišćenjem ekspandera
• Ulazi: min. 8x nenadziranih/nadziranih, 2x tamper za kabinet u kojem je smešten kontroler i grešku napajanja
• Izlazi: min. 4x releja, 3A @ 30VDC
• Izlazi: LED i Buzzer 
• Podrška: Aktivacije i Deaktivacije
• Podrška za mogućnosti If/Then makroe
• Anti-passback podrška
• Podrška za min. 500x Ulaza ili 500x Izlaza
• Napajanje: 12VDC ili 24VDC
• Temperaturni opseg u radnom pogonu min. 0°C do +60°C
• Certifikati: CE 
tip Avigilon AC-MER-CONT-LP1502 ili </t>
    </r>
    <r>
      <rPr>
        <sz val="10"/>
        <rFont val="Calibri"/>
        <family val="2"/>
        <charset val="238"/>
        <scheme val="minor"/>
      </rPr>
      <t>odgovarajući</t>
    </r>
    <r>
      <rPr>
        <sz val="10"/>
        <rFont val="Calibri"/>
        <family val="2"/>
        <scheme val="minor"/>
      </rPr>
      <t>.</t>
    </r>
  </si>
  <si>
    <t>Isporuka beskontaktne pametne kartice sledećih karakteristika: 
• Radna frekvencija: 13.56MHz
• Tehnologija čitanja: iCLASS SE ili MIFARE DESFire EV1/EV2
• Vrijeme transakcije: &lt;100 ms
• Tip memorije: EEPROM, čitanje/pisanje
• Multi-aplikacijska memorija: min. 2k bit (256 Bytes) kartica
• Izdržljivost pisanja: min. 100000 ciklusa
• Očuvanje podataka: min. 10 godina
tip Avigilon AC-HID-CARD-SEOS-5006PGGMN-AVG ili odgovarajući.</t>
  </si>
  <si>
    <t>Isporuka i ugradnja metalnog kabineta za instalaciju hardverskih kontrolera i ekspandera za 4 vrata sa uključenim napajanjem sledećih karakteristika:
• Min. čelični kabinet koji uključuje bravu, dva (2) ključa i tamper prekidač.
• Ulaz Napjanja:
     •  230 VAC 50Hz, max 80 W (0.7A)
     •  min. zaštita od preopterćenja i kratkog spoja
     •  min. zaštita od prekomerne temperature
• Izlaz Napjanja :
     •  min. 2A@12VDC ili 2A@24VDC, 75W
     •  min. 4 kontrolisana Izlaza, svaki limitiran na 3A
     •  Sistemski BTU rejting: max. 33 BTU/Hr
• Punjenje Baterija:
     •  min. jedan nezavisni integrisani 1A punjač za baterije tipova AGM ili GEL
     •  min. dualni sistem punjenja za baterije koje rade na 12 ili 24V
     •  mora osigurati automatski prelaz na baterisjki standby kod ispada AC napajanja
     •  mora osigurati Nulti pad napona kod prelaza na baterijski rad
• Nadziranje:
     •  Ispad AC napajanja
     •  Ispad sistema (pokrenut od slaba/nepostojeća baterija, kratki spoj prema uzemljenju i ispad celokupnog napajača)
• Vizualni Indikatori:
     •  AC ulaz, DC izlaz
     •  min. sistemska greška | ispad AC napajanja | kratki spoj prema uzemljenju | obrnuti polaritet baterije
     •  Ulaz Požarnog Alarma aktiviran
• Veličina kabineta: max. 55x45x15cm. 
• Max. težina 10kg.
• Certifikati: CE  
tip Avigilon AC-LSP-4DR-MER-LCK ili odgovarajući.</t>
  </si>
  <si>
    <t>Isporuka i ugradnja metalni kabinet za instalaciju hardverskih kontrolera i ekspandera za 16 vrata sa uključenim napajanjem sledećih karakteristika:  
• Ulaz Napjanja:
     •  230 VAC 50Hz, max 450 W (1A)
     •  min. zaštita od preopterćenja i kratkog spoja
     •  min. zaštita od prekomerne temperature
• Izlaz Napjanja :
     •  min. 12A@12VDC ili 6A@24VDC, 150W
     •  min. 16 kontrolisanih Izlaza, svaki limitiran na 3A
     •  Sistemski BTU rejting: max. 175 BTU/Hr
• Punjenje Baterija:
     •  min. jedan nezavisni integrisani 2A punjač za baterije tipova AGM ili GEL
     •  min. dualni sistem punjenja za baterije koje rade na 12 ili 24V
     •  mora osigurati automatski prelaz na baterijski standby kod ispada AC napajanja
     •  mora osigurati Nulti pad napona kod prelaza na baterijski rad
• Nadziranje:
     •  Ispad AC napajanja
     •  Ispad sistema (pokrenut od slaba/nepostojeća baterija, kratki spoj prema uzemljenju i ispad cjelokupnog napajača)
• Vizualni Indikatori:
     •  AC ulaz, DC izlaz
     •  min. sistemska greška | ispad AC napajanja | kratki spoj prema uzemljenju | obrnuti polaritet baterije
     •  Ulaz Požarnog Alarma aktiviran
• Veličina kabineta: max. 65x50x15cm. 
• Max. težina 12kg.
• Certifikati: CE 
tip Avigilon AC-LSP-16DR-MER-LCK ili odgovarajući.</t>
  </si>
  <si>
    <t>Isporuka i ugradnja hardverskog ekspandera za dva čitača sledećih karakteristika:
• Komunikacija sa inteligentnim hardverskim kontrolerom koristeći RS–485 protokol, 2-žice
• Interfejsi za čitače: min. 2 (dva) sa podržanim protokolima komunikacije: OSDP, Wiegand data-1/data-0 i RS-485
• Enkripcija u komunikaciji sa inteligentnim hardverskim kontrolerom koristeći min. AES enkripciju
• Ulazi: min. 8x nenadziranih/nadziranih za generalnu upotrebu, 1x tamper za kabinet u kojem je smešten kontroler i 1x za monitoring “Greške napajanja“
• Izlazi: min. 6x releja, 5A @ 30VDC
• Zasebna LED i Buzzer kontrola
• Režimi rada u slučaju ispada komunikacije sa  inteligentnim hardverskim kontrolerom:
o Min. mogućnost otključavanj i zaključavanja vrata
o Min.mogućnost da čitač pročita deo “Kod objekta” kartica
o Min. mogućnost da se relejni izlazi mogu isprogramirati da odu u specifično stanje
• Temperaturni opseg u radnom pogonu min. 0°C do +60°C 
• Certifikati: CE 
tip Аvigilon AC-MER-CON-MR52 ili odgovarajući.</t>
  </si>
  <si>
    <t>Isporuka i ugradnja beskontaktni pametni čitač sledećih karakteristika: 
• Podrška SEOS, iCLASS SE ili MIFARE DESFire EV1/EV2 čitačkih tehnologija
• Domet čitanja min. 4cm za iCLASS Seos ili MIFARE DESFire EV1/EV2
• Centralna frekvencija rada: 13.56 MHz
• Kompatibilnost sa slijedećim 13.56 MHz kartica:
o iCLASS, Seos, iCLASS SE/SR
o MIFARE DESFire EV1, MIFARE Classic, MIFARE DESFire EV1/EV2
• Komunikacija: Min. Wiegand i Open Supervised Device Protocol (OSPD) preko RS485
• Kriptografski procesor sa zaštitom min. EAL5+ (certificiran hardver koji mora osigurati zaštitu od hakerskih upada i zaštita ključeva od neovlaštenog kloniranja i ostalih manipulacija)
• Zaštita: min. IP65
• Temperaturni opseg u radnom pogonu min. -35°C do +60°C
• Certifikati: CE 
tip Avigilon AC-HID-READER-SIGNO-20TKS-02-000000-AVG / HID Signo Reader 20 ili odgovarajući.</t>
  </si>
  <si>
    <t>Isporuka i ugradnja metalni kabinet za instalaciju hardverskih kontrolera i ekspandera za 8 vrata sa uključenim napajanjem sledećih karakteristika:  
• Ulaz Napjanja:
     •  230 VAC 50Hz, max 170 W (1.4A)
     •  min. zaštita od preopterćenja i kratkog spoja
     •  min. zaštita od prekomerne temperature
• Izlaz Napjanja :
     •  min. 4A@12VDC ili 4A@24VDC, 150W
     •  min. 8 kontrolisana Izlaza, svaki limitiran na 3A
     •  Sistemski BTU rejting: max. 66 BTU/Hr
• Punjenje Baterija:
     •  min. jedan neovisni integrisani 2A punjač za baterije tipova AGM ili GEL
     •  min. dualni sistem punjenja za baterije koje rade na 12 ili 24V
     •  mora osigurati automatski prelaz na baterijski standby kod ispada AC napajanja
     •  mora osigurati Nulti pad napona kod prelaza na baterijski rad
• Nadziranje:
     •  Ispad AC napajanja
     •  Ispad sistema (pokrenut od slaba/nepostojeća baterija, kratki spoj prema uzemljenju i ispad cjelokupnog napajača)
• Vizualni Indikatori:
     •  AC ulaz, DC izlaz
     •  min. sistemska greška | ispad AC napajanja | kratki spoj prema uzemljenju | obrnuti polaritet baterije
     •  Ulaz Požarnog Alarma aktiviran
• Veličina kabineta: max. 65x50x15cm. 
• Max. težina 12kg.
• Certifikati: CE  
tip Avigilon AC-LSP-8DR-MER-LCK ili odgovarajući.</t>
  </si>
  <si>
    <t>Isporuka i ugradnja RACK ormara za potrebe sistema, 42HU, 600x800(ŠxD), metalna konstrukcija sa staklenim ili perforiranim prednjim vratima, prednje i zadnje mobilne šine, zadnja i bočne stranice se mogu zaključati, ali i demontirati zbog lakšeg pristupa opremi i povezivanju, sa krovnim ventilatorskim panelom sa 4 ventilatora (SPR80RF), uvodnik kablova sa metlicom (SPR10DC), napojnim panelima sa prekidačem(2xPSR119GS), LED svetiljkom (RLU30), vertikalnim bočnim vođicama za kablove celom visinom ormara (2xBCO242), horizontalnim vođicama za kablove (BCO101), potrebnim brojem slepih panela (BSF0x), profila za montažu teške opreme, kablovskih veza i svim ostalim potrebnim materijalom.
Tip SPR842 “Caymon”  ili odgovarajući.</t>
  </si>
  <si>
    <t>Isporuka i ugradnja glavnog kontrolera / Master
- 4 namenska monitorisana PDC porta za mikrofonske konzole
- povezivanje i nadzor rada do 8 audio pojačavača + 2 rezervna, sa automatskim prebacivanjem
- napredni nadzor i kontrola impedanse svih komponenti i perifernih elemenata sistema u skladu sa EN54-16 bez korišćenja EOL na krajevima zvučničkih linija
- digitalni link (ulaz i izlaz) za povezivanje sa drugim uređajima u redundantni prsten, jednovremena kontrola i rutiranje 48 audio kanala preko namenske mreže, standardno opremljen karticama sa RJ45 portovima za konekciju više uređaja do 100m, opciono kartice sa portovima za optičko povezivanje do 20km
- 9 nadziranih kontrolnih ulaza i 8 kontrolnih izlaza
- Ethernet interfejs za konfiguraciju, kontrolu, dijagnostiku, evidenciju i upravljanje celokupnim radom sistema putem IP mreže (lokalno i preko Internet-a)
- interna digitalna memorija za do 4 sata audio poruka u WAV formatu (snimljeni materijal ili pohranjen sa računara)
- evidentiranje 999 poslednjih incidentnih događaja
- povezivanje sa drugim sistemima preko Modbus i IP/SIP protokola
- vatrogasni mikrofon za brzo reagovanje
- ugrađeni zvučnik za preslušavanje odabranog izvora ili zone
- napajanje 230VAC/24VDC, potrošnja 48W
- 8x100V (A+B) audio izlazi, snage do 500W po izlazu
- 8 audio ulaza
- RACK montaža (2HU)
- radna temperatura -5ºC/+55ºC
Tip IDA8C-C1-2I “Ateis”  ili odgovarajući.</t>
  </si>
  <si>
    <t>Isporuka i ugradnja Media player - a x 2, INTERNET audio player i mrežni audio player.
Tipovi MMP40, IMP40 i NMP40 “Audac”  ili odgovarajući.</t>
  </si>
  <si>
    <t>Isporuka i ugradnja digitalnog četvorokanalnog pojačala snage 4x125W, 4 audio izlaza  (100V/70V/50V/4Ohm),4 audio ulaza sa pojačanjem,  izlaz za izveštaj o grešci, 2U, 19'', 230V/AC, 24VDC, EN54-16
Tip DPAfour125 “Ateis”  ili odgovarajući.</t>
  </si>
  <si>
    <t>Isporuka i ugradnja digitalnog četvorokanalnog pojačala snage 4x250W, 4 audio izlaza  (100V/70V/50V/4Ohm),4 audio ulaza sa pojačanjem,  izlaz za izveštaj o grešci, 2U, 19'', 230V/AC, 24VDC, EN54-16
Tip DPAfour250 “Ateis”  ili odgovarajući.</t>
  </si>
  <si>
    <t>Isporuka i ugradnja centralne jedinice za napajanje i nadzor sistema za ambijentalno i evakuaciono ozvučenje; Rek kućište 2U; 12A; 24VDC; 6 glavnih izlaza za pojačala, maks. 20A; 3xAUX izlaza, maks. 5A; kapacitet baterija od 85Ah do 225Ah.
Uređaj je proizveden u skladu sa standardom EN54-4.
Tip SON 24V 12A MS150 RACK "Ateis" ili odgovarajući.</t>
  </si>
  <si>
    <t>Isporuka instalacionog softvera za integraciju i monitoring sistema obaveštenja, uzbunjivanja i ambijentalnog ozvučenja. Potpuna vizuelna kontrola i upravljanje svakim od pojedinačnih kontrolera.
-nekolika opcija za izbor zone: jedna zona, grupa ili sve zone sa emitovanjem snimljenih poruka
-pokazivanje statusa povezanih uređaja, npr. online / offline, zauzet ili slobodan
-dodeljivanje audio izvora zonama
-planer
-učitavanje i čuvanje unapred podešenih parametara za svaki uređaj
-kontrola uređaja - nivo zvuka, prag zvuka i mrežni interfejs
-korisnici mogu lako da vide ili kontrolišu status integrisanog hardvera u sistemu na monitoru kompjutera.
Tip Manager-Intercom “Ateis”  ili odgovarajući.</t>
  </si>
  <si>
    <t>Isporuka IP Licence za svaki uređaj, nad kojim se vrši monitoring i upravljanje Manager-Intercom-om, sa IP adresom u sistemu obaveštenja, uzbunjivanja i ambijentalnog ozvučenja.
Tip Manager-Intercom NODE “Ateis”  ili odgovarajući.</t>
  </si>
  <si>
    <t>Isporuka i ugradnja stonog IP mikrofona sa jednim tasterom
-Ugrađen zvučnik (5W) i visoko kvalitetni mikrofon na "guščjem vratu" (280mm dužine)
-Web browser interface za upravljanje
-Ethernet interface uključujući PoE napajanje.
-Mogućnost spoljnog napajanja 24VDC
Tip Terra-K “Ateis”  ili odgovarajući.</t>
  </si>
  <si>
    <t>Isporuka i ugradnja pozivne stanice sa mikrofonom
5" ekran 800x480 rezolucije, osetljiv na dodir
tri LED statusna indikatora
tri hardverska tastera za funkcije
280mm mikrofon sa guščijim vratom
Dimenzije (ŠxVxD) 250x80x140mm.
Tip PSS-AS “Ateis”  ili odgovarajući.</t>
  </si>
  <si>
    <t>Isporuka i ugradnja pozivne stanice sa mikrofonom
povezivanje kablom cat5
tri LED statusna indikatora
8 tastera za izbor zone
mogućnost proširenja
Tip PPM-ASWJB “Ateis”  ili odgovarajući.</t>
  </si>
  <si>
    <t>Isporuka i ugradnja kontrolnog programibilnog zidnog panela za izbor izvora i regulacije jačine zvuka sa ekranom. Kompatibilan sa IDA8. 
Tip URC-150-AS “Ateis” ili odgovarajući.</t>
  </si>
  <si>
    <t>Isporuka i ugradnja zvučnika 100V, za ugradnju u spušteni plafon.
Za ravnomerno ozvučenje prostora.
Snaga 6 W
Izvodi na transformatoru 6 / 3 / 1,5 W
Efektivni frekvencijski opseg 100-12.000Hz
SPL (1W/1m) 93dB
Materijal izrade metal
Boja RAL 9016
Dimenzije Ø186x110mm.
Keramička konekcija i termički osigurač, EN54-24.
Tip RLS5T/EN “Penton”  ili odgovarajući.</t>
  </si>
  <si>
    <t>Isporuka i ugradnja zvučnika 100V, za ugradnju u spušteni plafon.
Za ravnomerno ozvučenje prostora.
Snaga 6 W
Izvodi na transformatoru 6 / 3 / 1,5 / 0,75 / 0,25 W
Efektivni frekvencijski opseg 100-17.500Hz
SPL (1W/1m) 94dB
Materijal izrade metal
Boja RAL 9016
Dimenzije Ø215x106mm.
Firedome, keramička konekcija i termički osigurač, EN54-24.
Tip RGS6FT/EN “Penton”  ili odgovarajući.</t>
  </si>
  <si>
    <t>Isporuka i ugradnja zvučnika 100V, za nazidnu montažu na plafon/zid, po EN54-24.
Snaga 6 W
Izvodi na transformatoru 6 / 3 / 1,5 W / 0,75 / 0,25 W
Efektivni frekvencijski opseg 85-18.500Hz
SPL (1W/1м) 91dB
Materijal izrade metal
Dimenzije Ø170x75mm
Keramički konektor, termički osigurač.
Tip MWC6T/EN “Penton”  ili odgovarajući.</t>
  </si>
  <si>
    <t>Isporuka i ugradnja zvučnika visećeg 100V.
Snaga 20 W
Izvodi na transformatoru 20 / 10 / 5 / 2,5 W
Efektivni frekvencijski opseg 80-18.000Hz
SPL (1W/1m) 97dB
Materijal izrade bezhalogena plastika
Dimenzije Ø254mm
Keramička konekcija i termički osigurač, EN54-24.
Tip GB20T/EN “Penton-Ateis”  ili odgovarajući.</t>
  </si>
  <si>
    <t>Isporuka i ugradnja atenuatora/regulatora jačine zvuka 20W za 100V liniju. U kompletu sa kutijom za ugradnu montažu za zid.
Tip VC 3022W “Audac” ili odgovarajući.</t>
  </si>
  <si>
    <t>Isporuka i ugradnja atenuatora/regulatora jačine zvuka 60W za 100V liniju. U kompletu sa kutijom za ugradnu montažu.
Tip VC 3062W “Audac” ili odgovarajući.</t>
  </si>
  <si>
    <t>Isporuka i ugradnja Audio kartica sa 4 audio ulaza (mono).
Tip IDA8 audio IN “Ateis”  ili odgovarajući.</t>
  </si>
  <si>
    <r>
      <t xml:space="preserve">Isporuka i ugradnja mrežne kartice za povezivanje kontrolera na lokalnu mrežu. Port A:FO Multimode, Port B:RJ45
Tip NET-C2 (Upgrade) “Ateis”  ili </t>
    </r>
    <r>
      <rPr>
        <sz val="10"/>
        <color rgb="FF000000"/>
        <rFont val="Calibri"/>
        <family val="2"/>
        <charset val="238"/>
        <scheme val="minor"/>
      </rPr>
      <t>odgovarajući</t>
    </r>
    <r>
      <rPr>
        <sz val="10"/>
        <color indexed="8"/>
        <rFont val="Calibri"/>
        <family val="2"/>
        <scheme val="minor"/>
      </rPr>
      <t>.</t>
    </r>
  </si>
  <si>
    <t>Isporuka i ugradnja mrežne kartice za povezivanje kontrolera na lokalnu mrežu. Port A:RJ45, FO Multimode
Tip NET-C4 (Upgrade) “Ateis”  ili odgovarajući.</t>
  </si>
  <si>
    <t>Isporuka i ugradnja modularnog audio sistema sa 4 SourceCon™ mesta za interfejs kartice do četiri izvora.
-Istovremeni rad za sva četiri izvora
-2.8″ TFT ekran u kombinaciji sa okretnim prekidačem i 4 dugmeta. 
-Četiri USB intefejsa (jedan za svaki modul) 
-Ugrađen PFL zvučnik sa individualnom kontrolom glasnoće
-RS-232 i TCP/IP komunikacija sa bilo kojim sistemom automatizacije
-Kontrola i konfiguraciju sistema sa bilo kojeg uređaja na bilo kojem mjestu i u bilo kojem trenutku.
Tip XMP44 “Audac”  ili odgovarajući.</t>
  </si>
  <si>
    <t>Isporuka i ugradnja pomoćnog kontrolera / Slave
- 2 namenska monitorisana PDC porta za mikrofonske konzole
- povezivanje i nadzor rada do 8 audio pojačavača + 2 rezervna, sa automatskim prebacivanjem
- napredni nadzor i kontrola impedanse svih komponenti i perifernih elemenata sistema u skladu sa EN54-16 bez korišćenja EOL na krajevima zvučničkih linija
- digitalni link (ulaz i izlaz) za povezivanje sa drugim uređajima u redundantni prsten, jednovremena kontrola i rutiranje 48 audio kanala preko namenske mreže, standardno opremljen karticama sa RJ45 portovima za konekciju više uređaja do 100m, opciono kartice sa portovima za optičko povezivanje do 20km
- 9 nadziranih kontrolnih ulaza i 8 kontrolnih izlaza
- napajanje 230VAC/24VDC
- 8x100V (A+B) audio izlazi, snage do 500W po izlazu
- RACK montaža (2HU)
- radna temperatura -5ºC/+55ºC
Tip IDA8SAB-C1 “Ateis” ili odgovarajući.</t>
  </si>
  <si>
    <t>Isporuka i ugradnja radio repetitora po standardu ETSI DMR, UHF područje, koji može simultano da radi u analognom i digitalnom režimu. Podržava dva simultana kanala za glas i podatke po jednoj frekvenciji. Predviđen za montažu u 19“ orman, visina kućišta repetitora 1U. Digitalni protokol ETSI TS 102 361-1,-2,-3. Tip digitalnog vocodera AMBE+2. Mogućnost rada u sledećim sistemima: Digital Conventional, IP Connect (Single and Multi-Site), Trunking (Single and Multi-Site), Analogue Conventional, MPT 1327. Ugrađeno napajanje 230V, izlaz/ulaz 12V/3A za punjenje rezervnog akumulatora. Poseduje 2 Ethernet porta zbog redudanse.  Izlazna snaga 1-50W, poseduje 64 kanala, kanalni razmak 12,5/25KHz, stabilnost frekvencije 0.5ppm, osetljivost prijemnika 0,22µV. Rad u opsegu -30 do 60 ºC
tip Mototrbo SLR 5500 ili odgovarajući.</t>
  </si>
  <si>
    <t>Isporuka licence koja omogućava da repetitor radi u Singlsajt tranking mreži
tip Licenca: Mid-Tier Repeater Full Capacity Plus  ili odgovarajući.</t>
  </si>
  <si>
    <t>Isporuka licence koja omogućava da glasovna komunikacija sa radio mreže ide kroz mrežni interfejs na repetitoru
tip Licenca: Mid-Tier Repeater NAI for Voice/CSBK   ili odgovarajući.</t>
  </si>
  <si>
    <t>Isporuka licence koja da komunikacija podacima sa radio mreže ide kroz mrežni interfejs na repetitoru
tip Licenca: Mid-Tier Repeater NAI for Data ili odgovarajući.</t>
  </si>
  <si>
    <t>Antenski sistem za baznu stanicu - (duplekser, antena UHF, napojni kabl EC-400, prelazni kabl RG-58, konektori, set za uzemlјenje kabla i prenaponsku zaštitu ili odgovarajući.)</t>
  </si>
  <si>
    <t>Isporuka ručnog radio uređaj po standardu ETSI DMR, UHF područje bez ekrana i tastature, snage 1-4W, 32 kanala, kanalni razmak12,5/20/25KHz, stabilnost frekvencije 0.5ppm, osetljivost prijemnika u analognom modu 0,16µV i digitalnom modu 0,14µV. Tip digitalnog vocodera AMBE+2. Digitalni protokol ETSI TS 102 361-1,-2,-3. Ugrađen Bluetooth 4.0 prijemnik sa  podržanim profilima Bluetooth Headset Profile (HSP), Serial Port Profile (SPP), Fast push-to-talk. Ugrađeni  GPS i GLONASS prijemnici zbog povećane preciznosti pozicioniranja. Ugrađen WiFi 802.11 b,g,n primopredajnik. Podržane opcije, Bluetooth Indoor Location Tracking, SINC+ Noise Cancellation , Voice Announcement, Text to Speech, Option Board, Vibrate Alert,  Acoustic Feedback Suppressor, Microphone Distortion Control, User-Selectable Audio Profiles, Switch Speaker, Trill Enhancement, Over-the-Air Programming, Over-the-Air Software Update, Over-the-Air Battery Management , Multi-Button PTT,  Lone Worker, AES256 Encryption, Transmit Interrupt, Remote Monitor sa Radio Disable / Enable, Integrated Accelerometer, Man Down, . Podržani sistemi u kojima radio stanica može da radi Direct Mode (including Dual Capacity Direct Mode), IP Connect (Single and Multi-Site), Trunking (Single and Multi-Site). Zaštita po standardu IP68, zadovoljava zahteve MIL STD 810 C,D,E,F,G. Rad u opsegu -30S do 60S, sa antenom UHF/GPS, pojasnim držačem, sa pametnom Li-ion baterijom od 1650mAh IP68 i prosečnim životnim vekom 5/5/90, pametnim jediničnim punjačem
tip Motorola DP4401e ili odgovarajući.</t>
  </si>
  <si>
    <t xml:space="preserve">Isporuka i ugradnja fiksnog radio uređaj po standardu ETSI DMR, UHF područje sa četvororednim kolornim ekranom. Ugrađen Bluetooth 4.0 prijemnik sa podržanim profilima Bluetooth Headset Profile (HSP), Serial Port Profile (SPP), Fast push-to-talk. Ugrađeni GPS i GLONASS prijemnici zbog povećane preciznosti pozicioniranja. Ugrađen WiFi 802.11 b,g,n primopredajnik. Podržane opcije, Bluetooth Indoor Location Tracking, Voice Announcement, Text to Speech, Option Board, Acoustic Feedback Suppressor, Microphone Distortion Control, User-Selectable Audio Profiles, Trill Enhancement, Over-the-Air Programming, Over-the-Air Software Update, Lone Worker, AES256 Encryption, Transmit Interrupt, Remote Monitor sa Radio Disable / Enable. Podržani sistemi u kojima radio stanica može da radi: Direktni mod (uključujući dupli kapacitet direktni mod ), IP Povezani (jedna loacija ili više lokacija), Povećani kapacitet (jedna loacija ili više lokacija), Maksimalni kapacitet. Sa mogućnošću odvajanja komandne glave od tela stanice, kablovima za napajanje i priborom za montažu i ručnim mikrofonom. 4 programabilna dugmeta. Snage 1-25W, 1000 kanala, kanalni razmak 12,5/20/25KHz, stabilnost frekvencije 0.5ppm, osetljivost prijemnika u analognom modu 0,18µV i digitalnom modu 0,16µV. Tip digitalnog vocodera AMBE+2. Zaštita po standardu IP54, zadovoljava zahteve MIL STD 810 C,D,E,F,G. Digitalni protokol ETSI TS 102 361-1,-2,-3. Rad u opsegu  -30 do 60 ˚C. 
tip Motorola DM4601e ili odgovarajući. </t>
  </si>
  <si>
    <t>Isporuka i ugradnja mobilnog radio uređaj po standardu ETSI DMR, UHF područje sa četvororednim kolornim ekranom. Ugrađen Bluetooth 4.0 prijemnik sa podržanim profilima Bluetooth Headset Profile (HSP), Serial Port Profile (SPP), Fast push-to-talk. Ugrađeni GPS i GLONASS prijemnici zbog povećane preciznosti pozicioniranja. Ugrađen WiFi 802.11 b,g,n primopredajnik. Podržane opcije, Bluetooth Indoor Location Tracking, Voice Announcement, Text to Speech, Option Board, Acoustic Feedback Suppressor, Microphone Distortion Control, User-Selectable Audio Profiles, Trill Enhancement, Over-the-Air Programming, Over-the-Air Software Update, Lone Worker, AES256 Encryption, Transmit Interrupt, Remote Monitor sa Radio Disable / Enable. Podržani sistemi u kojima radio stanica može da radi: Direktni mod (uključujući dupli kapacitet direktni mod ), IP Povezani (jedna loacija ili više lokacija), Povećani kapacitet (jedna loacija ili više lokacija), Maksimalni kapacitet. Sa mogućnošću odvajanja komandne glave od tela stanice, kablovima za napajanje i priborom za montažu i ručnim mikrofonom. 4 programabilna dugmeta. Snage 1-25W, 1000 kanala, kanalni razmak 12,5/20/25KHz, stabilnost frekvencije 0.5ppm, osetljivost prijemnika u analognom modu 0,18µV i digitalnom modu 0,16µV. Tip digitalnog vocodera AMBE+2. Zaštita po standardu IP54, zadovoljava zahteve MIL STD 810 C,D,E,F,G. Digitalni protokol ETSI TS 102 361-1,-2,-3. Rad u opsegu  -30 do 60 ˚C. 
tip Motorola DM4601e ili odgovarajući.</t>
  </si>
  <si>
    <t>Isporuka i ugradnja napajanja za fiksne radio stanice 
tip NP13D-M ili odgovarajući.</t>
  </si>
  <si>
    <t>Isporuka i ugradnja antene za mobilne stanice
tip Polomarconi 17100080 GT FLEX UG  ili odgovarajući.</t>
  </si>
  <si>
    <t>Isporuka softverskog paketa: SmartPTT PLUS Core, sa uključenim sledećim funkcionalnostima:
- Voice Dispatch
- Fleet Administration
- Event Logging
- Alarm &amp; Lone Worker
- Text Messages and Email
- Job Ticketing
- Telemetry
- 1 licenca za Radio server,
- 1 licenca za Dispečara
- 10 licenci za radio stanice.
- 1 godina besplatnih softverkih nadogradnji.
tip SmartPTT PLUS Core GMVN6044B ili odgovarajući.</t>
  </si>
  <si>
    <t>Isporuka licence: SmartPTT PLUS System Connectivity  - Capacity Plus         
Omogućava da se SmartPTT PLUS server poveže sa sistemom tip Motorola  Capacity PlusSMARTPTT PLUS CAP+ CONNECTIVITY GMVN6046A ili odgovarajući.</t>
  </si>
  <si>
    <t>Isporuka licence: SmartPTT PLUS Radio. 101-300
Omogućava radio stanici da uđe u sistem
tip SMARTPTT PLUS RADIO LICENCES GMVN6051A ili odgovarajući.</t>
  </si>
  <si>
    <t>Isporuka licence: SmartPTT PLUS Recording.
Omogućava geolokacijsko pozicioniranje i praćenje radio stanica
tip SMARTPTT PLUS VOICE RECORDING GMVN6057A ili odgovarajući.</t>
  </si>
  <si>
    <t>Isporuka licence: SmartPTT PLUS GPS Positioning.
Omogućava geolokacijsko pozicioniranje i praćenje radio stanica
tip SMARTPTT PLUS LOCATION POSITIONING GMVN6058A ili odgovarajući.</t>
  </si>
  <si>
    <t>Isporuka licence: SmartPTT PLUS System Monitoring 
Omogućava naprednu analitiku, upravljanje i praćenje sistema i uključuje sledeće komponente:
- Real-time voice and data activity monitoring
- System topology
- Network diagnostics and control
- Alarm log and alarm notifications
- RF Coverage Maps
- Monitoring analytics and reports
tip SMARTPTT PLUS SYSTEM MONITORING GMVN6094A ili odgovarajući.</t>
  </si>
  <si>
    <t>Isporuka i ugradnja Adaptera za povezivanje dispečerske konzole i stonog mikrofona za radio stanicu
tip SmartPTT adapter za stoni mikrofon ili odgovarajući.</t>
  </si>
  <si>
    <t>Isporuka licence: SmartPTT PLUS Additional Dispatcher Client
Omogućava dodavanje dodatnog dipečarskog mesta u sistemu
tip SmartPTT Additioanal dispatcher GMVN6054A ili odgovarajući.</t>
  </si>
  <si>
    <t>Isporuka i ugradnja rezervne baterije 210mAh
tip PMNN4491C ili odgovarajući.</t>
  </si>
  <si>
    <t>Isporuka i ugradnja grupnog punjača 6 slotova 
tip PMPN4289A ili odgovarajući.</t>
  </si>
  <si>
    <t>Isporuka i ugradnja izdvojenog mikrofona za ručnu radio stanicu 
tip PMMN4046A ili odgovarajući.</t>
  </si>
  <si>
    <t>Isporuka i ugradnja desktop mikrofona 
tip RMN5050A ili odgovarajući.</t>
  </si>
  <si>
    <t>Isporuka kabla za programiranje ručne stanice
tip PMKN4012B ili odgovarajući.</t>
  </si>
  <si>
    <t>Isporuka kabla programiranje fiksne stanice 
tip PMKN4016B ili odgovarajući.</t>
  </si>
  <si>
    <t xml:space="preserve">Isporuka i ugradnja centralnog panela sa napojnom jedinicom, koji obezbeđuje vizuelnu i audio prezentaciju SOS poziva 
tip CP 2001+Nj2001 proizvodnje PME ili odgovarajući.  </t>
  </si>
  <si>
    <t>Isporuka i ugradnja pritisnog SOS tastera koji se montira u WC-ima i kupatilima, na visini oko 0,6m od poda i služi za upućivanje SOS poziva 
tip PSOS 2000 proizvodnje PME ili odgovarajući.</t>
  </si>
  <si>
    <t>Isporuka i ugradnja sobnog signalna lampe sa zvučnim izvorom,  koja se montira ispred ulaza bolničke prostorije i ima sledeća značenja:
 - blinkajući upaljena crvena indikacija: SOS poziv iz WC-a ili kupatila
tip SSL 2001/ZI  proizvodnje PME ili odgovarajući.</t>
  </si>
  <si>
    <t>Isporuka i ugradnja razrešne kombinacije, koja se montira ispred WC/kupatila i obezbeđuje razsrešenje SOS poziva
tip RK 2013  proizvodnje PME ili odgovarajući.</t>
  </si>
  <si>
    <t>Isporuka i ugradnja terminala za evidenciju radnog vremena:
- Credential Support: RF Card, PIN and Bluetooth
- Mifare Card Support (Inbuilt)
- Read and Write Mifare Card Type
- IK zaštita: IK06 (Complies IEC 62262 Standard)
- IP zaštita: IP65 (Complies IEC 60529 Standard)
- Displej: 3.5" IPS Displej sa Capacitive Touch Panel-om, Gorilla Glass 3 
- Rezolucija displeja: 480 X 320 Pixel
- 50,000 maksimalan kapacitet korisnika
-  500,000 događaja
- Wi-Fi: Da (IEEE 802.11 b/g/n)
- Ethernet: Da (10/100 Mbps)
- PoE: Da (IEEE 802.3 af)
- RS-232: Da
- Mobile Connectivity: Da (3G/4G/LTE)
- Wiegand: Wiegand IN/OUT Available
- USB: 1 Micro-USB Port
- Bluetooth: Da, ugradjen (8m dometa)
- Exit Switch Port: Da
- Door Status Sense: Da
- Door Lock Relay: 30V DC @ 2 A, Form C, SPDT Relay
- Door Lock Power: Internal 12V DC @ Max. 0.5A ili External
- Reader Interface Types: RS-232 i Wiegand IN/OUT
- CPU: 800 MHz ARM Cortex A8 Based Processor
- Memorija: 512 MB Flash + 512 MB DDR3 RAM
- Način montaže: Nadzidna i ugradna montaža
- Tamper Detektor: Da
- Snaga: 12V DC @ 2A
- User Photo Display: Da
- Buzzer: Da
- Operativna temperatura: 0°C to +50°C
- Vlaga: 5% to 95% RH Non – Condensing
- Thermal Sensor: Da, ugrađen
tip COSEC ARGO CAM200 proizvodnje MATRIX ili odgovarajući.</t>
  </si>
  <si>
    <t xml:space="preserve"> Isporuka osnovne softverske aplikacije sledećih karakteristika:
- Bazna platforma sa uključenih 10 Korisnika sa svim modulima
 - Obavezna platforma 
- Kompatibilan sa ponuđenim hardver-om
- Podržava 65.000 kontrolera vrata
tip COSEC CENTRA PLATFORM LICENCA proizvodnje MATRIX ili odgovarajući.</t>
  </si>
  <si>
    <t xml:space="preserve"> Isporuka USB LICENSE Dongle sledećih karakteristika:
- Obavezan deo svakog softvera
- Standardni USB Dongle za osnovnu softversku aplikaciju
- Za aktivaciju softverskih modula
tip LICENSE DONGLE 200 proizvodnje MATRIX ili odgovarajući.</t>
  </si>
  <si>
    <t>Isporuka korisničke licence - Licenca za 100 korisnika:
- Osnovna kontrola pristupa, In-Out Eventi za evidenciju radnog vremena  i kontrola korisnika
- Integracija sa MS SQL, MY SQL, ORACLE, POSTGRE, DB2 
- Web APIs za integraciju sa Third Party Application
-  SMS i  Email automatska obaveštavanja
- Enterprise struktura iReport Schedular
-  Uvoz korisničkih Master Data i izvoz Event Data
- Global Policy Konfiguracija
tip COSEC CENTRA PLT100 proizvodnje MATRIX ili odgovarajući.</t>
  </si>
  <si>
    <t>Isporuka modula evidencije radnog vremena - Licenca za 100 korisnika sledećih karakteristika:
- Sveobuhvatni Time-Attendance i Leave Management Software Modul
- Prisustvo i odsustvo, kreiranje polisa - Attendance and Leave Policy Creation
- Integracija sa Payroll, Tally, Active Directory i HRM bazama podataka
- Mogućnost rasporeda smena, odmora zaposlenih
-  Ručne korekcije evidencije radnog vremena
- Mogućnost odobravanja ranijeg izlaska, kasnijeg ulazka
-  SMS i  Email automatska obaveštavanja
- Automatsko generisanje izveštaja i grafikona
tip COSEC CENTRA TAM100 proizvodnje MATRIX ili odgovarajući.</t>
  </si>
  <si>
    <t>Isporuka godišnje licence za upgrade paketa - Licenca za 100 korisnika sledećih karakteristika:
- Godišnja licenca za upgrade paket za 100 korisnika
- Validnost licence za softver je 12 meseci od trenutne važnosti licence
- Nadogradnja svih softvera oslobađa bilo koje vreme koje se objavljuju pre važnosti licence
- Ukupne AUP korisničke licence bi trebale biti jednake broju osnovnih korisnickih licenci u platformi
tip COSEC CENTRA AUP100 proizvodnje MATRIX ili odgovarajući.</t>
  </si>
  <si>
    <t xml:space="preserve">Isporuka i ugradnja kioska za samostalnu registraciju putnika i prtljaga na let:
1.Standardno postolje na nosećoj ploči
2.Čvrst samonosivi čelični okvir
3.Veliki ekran osetljiv na dodir od 17” 
4.PC i5 Core, RAM 16 GB sa licencom za Windovs 10 Enterprise i SSD
memoriju 
5.Indikator statusa sa vidljivošću od 360°, koji pokazuje opšti status
kioska ili signalizira potrebu za pomoć
6.Zvučnik sa jasnim i glasnim zvukom
7.LED koji indikuje funkcionalnosti kioska korisniku
8.Čitač dokumenata
9. Štampač za Boarding karte
10. Mogućnost prilagođavanja logotipa avio kompanije
Tehničke karakteristike:
Napajanje: 110/230 VAC, 50/60 Hz, 20 A mak
Operativna temperatura: 5°C do 35°C (41F° do 95 F°)
-20°C do +60°C (-4F° do 140F°)
Relativna  vlažnost: 20% do 80% (bez kondenzacije)
MTBF: 100000 sati na 30℃
Nivo zvuka: &lt; 51 dB na udaljenosti od 1 m
Prosečna težina: 160 kg (U zavisnosti od izabranih opcija)
Zaštita: IP 30
Certifikati: U skladu sa CE, EAC, CCC, CMIM, UL
tip Self-service check-in kiosk  proizvodnje EASIER - IER ili odgovarajući </t>
  </si>
  <si>
    <t>Isporuka i ugradnja opreme za samostalno predavanje prtljaga SSBD (Self Service Bagge Drop-off)
Ekran: 15”, u boji osetljiv na dodir, 4/3, TFT LCD 1024 x 768
PC: centralna procesorska jedinica, Industrijski računar, Core i5, 4GB DDR4
Štampač: 200 dpi, 200 mm/s, Rolna papira Ø150 mm (250m)
Barkod čitač: CMOS senzor 30 fps – lighting cone, čita 1D/2D bar kodove sa papira ili pametnog telefona
Napajanje: 110/230 VAC, 50/60 Hz
Ručni čitač: Očitajte validaciju putem audio signala i trepereće LED diode, CMOS senzor područja, 100 fps, ciljna zelena tačka, rastojanje čitanja 20 do 150 mm, ugao čitanja +/- 65° u odnosu na oznaku torbe normalno, otporan na pad od 1,5 na betonsku površinu
LED indikator: Lampice statusa operacija (zeleno, crveno)
Dugme za zaustavljenje u hitnim slučajevima: Usklađenost sa zahtevima za bezbednost aerodroma
Uskaladjenost:  CE, FCC, UL/CSA, ADA standard za pristup za putnike koji putuju u invalidskim kolicima
Radna temperatura: 5°C do 40°C (41 do 104 F°)
Temperatura skladištenja: -20°C do 40°C (-4 do 104 F°) Isključujući potrošni materijal
Procenat vlažnosti: 10% do 90% (bez kondenzacije)
Dimenzije: Veličina kioska DkŠkV: 450 mm k 403 mm k 619 mm
tip i820 proizvodnje IER ili odgovarajući</t>
  </si>
  <si>
    <r>
      <t xml:space="preserve">Isporuka i ugranja monitora za CUPPS radnu stanicu (aspektni odnos 5:4):
Osvetljenje: LED
Tip panela: IPS
Dimenzije: 19'', </t>
    </r>
    <r>
      <rPr>
        <i/>
        <sz val="10"/>
        <color rgb="FF000000"/>
        <rFont val="Calibri"/>
        <family val="2"/>
        <scheme val="minor"/>
      </rPr>
      <t>antiglare</t>
    </r>
    <r>
      <rPr>
        <sz val="10"/>
        <color rgb="FF000000"/>
        <rFont val="Calibri"/>
        <family val="2"/>
        <scheme val="minor"/>
      </rPr>
      <t xml:space="preserve">
Rezolucija: 1280 x 1024 
Aspektni odnos:	05:04
Nativni kontrast (statički, tipični): min. 1000:1
Odziv (tipični, nativni): mah. 8ms
Osvetljenje: min. 250cd/m2
Uglovi gledanja: min. 178/178 (H/V)
Priključci: min. 1x VGA, 1h HDMI ili DVI, 1x Display port, 2x USB 2.0, 2x USB 3.0, 1x USB 3.0 downstream
Napredne funkcije: </t>
    </r>
    <r>
      <rPr>
        <i/>
        <sz val="10"/>
        <color rgb="FF000000"/>
        <rFont val="Calibri"/>
        <family val="2"/>
        <scheme val="minor"/>
      </rPr>
      <t>Tilt, Pivot, Swivel</t>
    </r>
    <r>
      <rPr>
        <sz val="10"/>
        <color rgb="FF000000"/>
        <rFont val="Calibri"/>
        <family val="2"/>
        <scheme val="minor"/>
      </rPr>
      <t>, Podesivost po visini (min. 12cm)
Montiranje: VESA 100 x 100
Ušteda električne energije: Energy Star, EPEAT
Odlaganje elektronskog materijala: WEEE, RoHS
tip: Dell P1917S proizvodnje Dell ili odgovarajući.</t>
    </r>
  </si>
  <si>
    <t>Isporuka i ugranja štampača karata za ukrcavanje u vazduhoplov  (Boarding Pass Printer - BPP) - mora da bude u skladu sa preporučenom praksom IATA-RP 792 "Simplify your business" štampanja 2D bar kodova i da odgovara AEA 2009:
Tip: Termalni štampač
Namena: Namenjen za štampu karata za ukrcavanje 3("boarding pass") na aerodromima
Ekran: LCD displej
Rezolucija štampe: min. 203x203dpi
Brzina štampe: min. 150 mm/s
Dvodimenzionalni kod: min. PDF417, QR Code, Aztec, Datamatrix
Konektori: min. USB, serijski (RS-232)
Širina papira (fan-fold i rolne): min. 24.0 mm, max 83.0 mm
Automatsko odsecanje papira (Autocutter): Da
Životni vek glave štampe: min. 100km
Srednje vreme između dva otkaza (MTBF): min. 110.000 сати
Spoljni/prednji držač odštampanih karata: Da
Napomena: IATA CUSS/CUPPS kompatibilan, podrška za AEA 2009 komande štampe i Microsoft Windows operativni sistem
Ušteda električne energije: Energy Star
Odlaganje elektronskog materijala: WEEE, RoHS
tip IER i420 ili odgovarajući.</t>
  </si>
  <si>
    <t>Isporuka i ugranja štampača privezaka za ukrcavanje u vazduhoplov 
(Baggage Tag Printer - BTP) mora da bude u skladu sa preporučenom praksom IATA-RP 740 i 740 a:
Tip: Termalni štampač
Namena: Bag Tag Printer (BTP)
Namenjen za štampu tagova za putničke torbe ("bag-tag") na aerodromima
Ekran: LCD displej
Rezolucija štampe: min. 203x203dpi
Brzina štampe: min. 150 mm/s
Dvodimenzionalni kod: min. PDF417, QR Code, Aztec, Datamatrix
Konektori: min. USB, serijski (RS-232)
Širina papira (fan-fold i rolne): min. 24.0 mm, max 83.0 mm
Automatsko odsecanje papira (Autocutter): Da
Auto Cut prekidač: Da, sa detekcijom pokreta i aktivacijom autocutter-a
Životni vek glave štampe: min. 100km
Srednje vreme između dva otkaza (MTBF): min. 110.000 sati
Spoljni nosač za rolne papira: Da, neophodno isporučiti uz uređaj
Napomena: IATA CUSS/CUPPS kompatibilan, podrška za AEA 2009 komande štampe i Microsoft Windows operativni sistem
Ušteda električne energije: Energy Star
Odlaganje elektronskog materijala: WEEE, RoHS
tip IER i420 ili odgovarajući.</t>
  </si>
  <si>
    <t>Isporuka i ugradnja štampača dokumenata je prevashodno matrični štampač 
(Document Printer - DCP):
Tip: Matrični
Format štampe:	A4
Rezolucija štampe: min. 80cpl
Glava za štampanje: min. 9 pinova
Povezivost: USB i paralelni port
Memorija (buffer): Min. 128kB
Formati papira:	Sheet Paper (jednoslojni i višeslojni), Continuous Paper (jednoslojni i višeslojni), Labels (jednoslojni i višeslojni), Roll Paper, Envelopes, Cardboard
Broj kopija: min. 1 original + 4 kopija
Srednje vreme između dva otkaza (MTBF): 10.000 sati
Brzina štampe (pri 10cpi):
-	High-Speed Draft: min. 435 karaktera/sekundi
-	Draft: min. 387 karaktera/sekundi
-	Near Letter Quality: min. 73 karaktera/sekundi
Mehanizam za uvlačenje papira:	Single sheet sa zadnje strane, Continuous Paper sa zadnje strane, Paper output sa zadnje strane
Životni vek glave štampača: min. 400 miliona udara
Ušteda električne energije: Energy Star
Ostalo:	Poklopac otporan na udarce, mogućnost zaključavanja prednje maske uređaja radi povećanja sigurnosti
tip EPSON FX-890 II ili odgovarajući.</t>
  </si>
  <si>
    <t>Isporuka i ugradnja tastature za CUPPS sistem predstavljaju tastature standardne veličine za rad sa CUPPS radnim stanicama, koje imaju integrisane čitače magnetnih traka (MSR), optičke čitače karaktera (OCR) za očitavanje putnih isprava i namenskih magnetnih, čipovanih ili NFC kartica putnika. MSR /OCR čitač mora biti integrisan u tastaturu sa mogućnošću da pročita: informacije o kreditnoj kartici (ISO 7811/2-5), ATB informacije (IATA-1722c, 722C, 722e) i da vrši detekciju prevare (čitanje papirne karte):
Povezivost: USB
MSR čitač: Mag Strip reader (MSR), bidirekciono očitavanje provlačenjem, za dokumenta bazirana na magnetskom očitavanju, prema ISO 7811 (kreditne kartice, debitne kartice, i sl.)
OCR čitač: Passport/Reader (OCR), bidirekciono očitavanje provlačenjem, za pasoše, ID kartice, ATB karte
Srednje vreme između dva otkaza (MTBF): min. 180.000 sati
Zaštita: IP54 (Kompletno otporna na prolivanje tečnosti i na prašinu, uključujući i deo za očitavanje dokumenata "swipe slot")
Dodatno: Mogućnost zamene kompletne gornje maske tastature sa svim pripadajućim tasterima, radi lakšeg održavanja
Ostalo: Tastature moraju biti sertifikovane za rad na CUPPS platformi
Podržani operativni sistemi: Microsoft Windows 7
Raspored tastera: QWERTY, standardna evropska verzija
tip: Desko Neptun Chrom proizvodnje Desko ili odgovarajući.</t>
  </si>
  <si>
    <r>
      <t xml:space="preserve">Isporuka i ugradnja ručnog skenera za očitavanje boarding karata na check-in šalteru:
Obrazac skeniranja: slika površine (niz 1280 x 800 piksela)
Tolerancija pokreta: do 400 cm/s (157 in/s) za 13 mil UPC pri optimalnom fokusu
Ugao skeniranja: SR: Horizontalno: 48°; Vertikalno: 30°, HD: Horizontalno: 48°; Vertikalno: 30°
Kontrast štampe: 20% minimalne razlike u refleksiji
</t>
    </r>
    <r>
      <rPr>
        <i/>
        <sz val="10"/>
        <color rgb="FF000000"/>
        <rFont val="Calibri"/>
        <family val="2"/>
        <scheme val="minor"/>
      </rPr>
      <t>Roll, Pitch, Skev</t>
    </r>
    <r>
      <rPr>
        <sz val="10"/>
        <color rgb="FF000000"/>
        <rFont val="Calibri"/>
        <family val="2"/>
        <scheme val="minor"/>
      </rPr>
      <t xml:space="preserve">: ±360°, ±45°, ±65°
Mogućnosti dekodiranja: Čita standardne 1D, PDF, 2D, poštanski Digimarc, DOT kod i OCR simbologije
Interfejsi host sistema: USB, tastatura WEDGE, RS-232, RS485 podrška za TGCS (IBM) 46XX
Indikatori za korisnika: LED za uspešno dekodiranje, LED pozadi, biper (podesivi ton i jačina), vibracija (opciono)
Nivoi svetlosti: 0 do 100.000 luksa (9.290 </t>
    </r>
    <r>
      <rPr>
        <i/>
        <sz val="10"/>
        <color rgb="FF000000"/>
        <rFont val="Calibri"/>
        <family val="2"/>
        <scheme val="minor"/>
      </rPr>
      <t>foot-candles</t>
    </r>
    <r>
      <rPr>
        <sz val="10"/>
        <color rgb="FF000000"/>
        <rFont val="Calibri"/>
        <family val="2"/>
        <scheme val="minor"/>
      </rPr>
      <t>)
Izdrživost na padove: Projektovan da izdrži 50 padova od 1,8 m (6 stopa) na beton
Zaštita životne sredine: IP41
tip Honeywell Xenon Extreme Performance (XP) 1950g proizvodnje Honeywell Xenon ili odgovarajući.</t>
    </r>
  </si>
  <si>
    <r>
      <t>Isporuka i ugranja radne stanice za CUPPS sistem (</t>
    </r>
    <r>
      <rPr>
        <i/>
        <sz val="10"/>
        <color rgb="FF000000"/>
        <rFont val="Calibri"/>
        <family val="2"/>
        <scheme val="minor"/>
      </rPr>
      <t>IWS</t>
    </r>
    <r>
      <rPr>
        <sz val="10"/>
        <color rgb="FF000000"/>
        <rFont val="Calibri"/>
        <family val="2"/>
        <scheme val="minor"/>
      </rPr>
      <t>) predstavlja radnu stanicu pomoću koje agenti na opsluživanju vazduhoplova, putnika i stvari Naručioca pristupaju putem CUPPS sistema potrebnim aplikacijama:
Procesor: Intel Core i5, 10th ili 11th generacija, AMD Ryzen 5 4600G ili odgovarajući
Memorija: min. 8GB DDR4, 2133MHz, jedan slobodan memorijski slot, proširivo do 16GB
Hard disk: min. 500GB M2
Grafička karta: Integrisana
Kućište:	Micro tower ili tiny
Priključci i proširenja: min. 1 x HDMI, 1x Display Port, 6 x USB, 1 x RJ-45 (1GB LAN), 1x audio
Tastatura: Žična, USB, istog proizvođača kao i računar
Miš: Žični, USB, optički, istog proizvođača kao i računar
Zaštita: TPM 1.2 ili noviji
Operativni sistem: Microsoft Windows 10 Professional
tip: Lenovo M75q proizvodnje LENOVO ili odgovarajući.</t>
    </r>
  </si>
  <si>
    <t>Nosači za FIDS monitore koji  su u skladu sa organizacijom prostora i uslovima za montažu na određenoj lokaciji u zgradi Aerodroma Konstantin Veliki - PLAFONSKI sa mogućnošću montaže na zid
tip ARTSupport plafonski nosač ili odgovarajući.</t>
  </si>
  <si>
    <t>Nosači za FIDS monitore koji  su u skladu sa organizacijom prostora i uslovima za montažu na određenoj lokaciji u zgradi Aerodroma Konstantin Veliki  - VIDEO ZID sa mehanizmom za laku ekstrakciju monitora iz video zida
tip ARTSupport Video wall nosač ili odgovarajući.</t>
  </si>
  <si>
    <r>
      <t xml:space="preserve">Računar / kontroler (FIDS Media Player - Digital Display Computer) za FIDS sa VESA monunt nosačem
</t>
    </r>
    <r>
      <rPr>
        <sz val="10"/>
        <color rgb="FF000000"/>
        <rFont val="Calibri"/>
        <family val="2"/>
        <scheme val="minor"/>
      </rPr>
      <t>Procesor: Intel Core i5, 10th ili 11th generacija, AMD Ryzen 5 4600G ili odgovarajući
Memorija: min. 8GB DDR4, 2133MHz, jedan slobodan memorijski slot, proširivo do 16GB
Hard disk: min. 500GB M2
Grafička karta: Integrisana
Kućište: Micro tower ili tiny form factor
Priključci i proširenja: min. 1 x HDMI, 1x Display Port, 6 x USB, 1 x RJ-45 (1GB LAN), 1x audio
Tastatura: Žična, USB, istog proizvođača kao i računar
Miš: Žični, USB, optički, istog proizvođača kao i računar
Zaštita: TPM 1.2 ili noviji
Operativni sistem: Microsoft Windows 10 Professional
Zidni nosač kućišta: VESA mount bracket kit
Garancija: min. 36 meseci proizvođačke garancije
tip Lenovo M75q,   ili odgovarajući.</t>
    </r>
  </si>
  <si>
    <r>
      <t xml:space="preserve">Isporuka i ugradnja sigurosne kapije (Security gate):
• Elegantan dizajn sa čvrstim i stabilnim čeličnim okvirom sa kućištem od nerđajućeg čelika
• Prepreke od kaljenog monolitnog stakla koje se ljuljaju u pravcu prolaza korisnika
• Piktogrami za orijentaciju koji korisniku pokazuju status kapije i prolaza
• Vlasnički sistem za detekciju DIRAS, sa novim algoritmima za detekciju koji garantuju vrhunske performanse za detekciju vrata prtljažnika,
zatvoriti prevare u vezi sa tailgating i crossing
• Veliki prednji nastavak za olakšavanje integracije korisničkih uređaja
</t>
    </r>
    <r>
      <rPr>
        <b/>
        <i/>
        <sz val="10"/>
        <color rgb="FF000000"/>
        <rFont val="Calibri"/>
        <family val="2"/>
        <scheme val="minor"/>
      </rPr>
      <t>Tehnička specifikacija:</t>
    </r>
    <r>
      <rPr>
        <i/>
        <sz val="10"/>
        <color rgb="FF000000"/>
        <rFont val="Calibri"/>
        <family val="2"/>
        <scheme val="minor"/>
      </rPr>
      <t xml:space="preserve">
NTERFEJS APLIKACIJE: AEA2012 Ukrcavanje ili ugrađena PC aplikacija, CUPPS usklađenost, sertifikovana sa svim glavnim platformama za uobičajenu upotrebu KOMUNIKACIJA: Serijski, Ethernet, USB MULTIFUNKCIONALNI ČITAČ
IER 602 1D/2D bar kod čitač i RFD NFC ili e-pasoš, ½ bar kod, OCRB i RFID NFC čitač ELEKTROMEHANIČKE POGONSKI JEDINICE:
• DC motor sa permanentnim magnetom bez četkica sa čvrstim, ravnim menjačem
• Kontroler koji obezbeđuje progresivno ubrzanje i usporavanje prepreke, za glatko kretanje i poboljšanu bezbednost korisnika
• 100Nm kočnica
NAPAJANJE: Jednofazna 110 VAC (3A)-240 - VAC (5A) (+/-10%) - 50/60 Hz +
POTROŠNJA SNAGE: Stanje pripravnosti: 20 V - Ciklus: 35 V - Maksimalno: 80 V PUTNIČKI EKRAN: Veličina 8,4 inča sa TFT LCD tehnologijom u boji i rezolucijom od 800 k 600 piksela Pokriven staklom otpornim na lomljenje i opremljen zaštitom od refleksije 
TEŽINA: 147 kg (desni orman) - 164 kg (srednji orman) - 143 kg (levi orman) 
IP: 40 
STANDARDA: CE - U skladu sa evropskim standardima 
STANDARDNE DIMENZIJE: Standardna traka (prolaz od 600 mm): D 1665 mm x Š 1000 mm široka traka (prolaz od 900 mm): D 1665 mm x Š 1300 mm
tip SkyLane i720 Easier - IER ili odgovarajući.</t>
    </r>
  </si>
  <si>
    <t>Isporuka i ugradnja čitača kararta za ukrcavanje u vazduhoplov ( Boarding Gate Reader - BGR) mora da bude u skladu sa preporučenom praksom IATA-RP 792 "Simplify your business" , i da odgovara AEA 2009 standardu:
Tip: Čitač kupona za ukcavanje u vazduhoplov (boarding gate reader)
Dizajn: flatbed (za “položeno” skeniranje)
Standardi: AEA2012, CUTE, CUPPS
Čitanje bar-kodova : Svi tipovi 1D i 2D bar-kodova uključujući PDF417, Datamatrix, Aztec i QR kodovi na papiru ili ekranu pametnog uređaja, svi tipovi kupona za ukcavanje u vazduhoplov
Indikatori: Multikolor svetlosni (LED) i zvučni (buzzer)
Podržani mediji za čitanje: Papir i pametni uređaji
Displej: LCD/LED/TFT u boji
Povezivost : USB, 2 x RS-232 serijska veza, LAN (10/100/1000Mbps)
Pouzdanost:	
-trajnost 10 godina
-44000 sati
Near field communication (NFC): Da
Napajanje: 220V
Kablovi:	
- USB kabl 3m
- serijski kabl 3m
- napojni kabl 2m
tip Desko BGR 504 PRO ili odgovarajući.</t>
  </si>
  <si>
    <t>tip Hisense 50DM66D ili odgovarajući.</t>
  </si>
  <si>
    <t>tip Hisense 55DM66D ili odgovarajući.</t>
  </si>
  <si>
    <t>Isporuka BRS ručnog mobilnog ćitača (Hand Held Device, mobile scanner)
• Ultra-ergonomski, kompaktan i robustan
• 5-inčni kapacitivni multi-touch HD ekran sa
Dragontrail™ kaljeno staklo
• Android 8.1 (Oreo) sa Google Mobile Services
• Bežično punjenje eliminiše sve uključene kontakte
uređaj i postolje
• Izdržljiv sa otpornošću na pad do 1,5m / 5ft
za beton i zaptivanje IP65
• Dvopojasni Vi-Fi uključujući najnoviji 802.11ac
standard i 802.11r/k za brzi roming
• Potpuni paket mobilne veze za govor i
podataka, sa LTE-Advanced/4G+
• Potpomognuti GPS za aplikacije zasnovane na lokaciji
• Bluetooth v4.2 bežična tehnologija kratkog dometa
• NFC za komunikaciju u blizini
• Napredni 2D ultra tanak snimač slike sa Datalogic-om
patentirana 'Green Spot' tehnologija za vizuelno
dobre povratne informacije o čitanju
• Datalogic-ova SoftSpot™ tehnologija za inovativnost
aktiviranje preko ekrana osetljivog na dodir
• Plastika otporna na hemikalije/kućište
dizajniran da izdrži svakodnevno čišćenje sa
jaka dezinfekciona rešenja
• EASEOFCARE servisni planovi nude širok spektar
servisnih opcija za zaštitu vaše investicije,
obezbeđujući maksimalnu produktivnost i ROI
tip DataLogic Memor 10  ili odgovarajući.</t>
  </si>
  <si>
    <r>
      <rPr>
        <b/>
        <sz val="8"/>
        <color rgb="FF000000"/>
        <rFont val="Calibri"/>
        <family val="2"/>
        <scheme val="minor"/>
      </rPr>
      <t>Softverske karakteristike:</t>
    </r>
    <r>
      <rPr>
        <sz val="8"/>
        <color rgb="FF000000"/>
        <rFont val="Calibri"/>
        <family val="2"/>
        <scheme val="minor"/>
      </rPr>
      <t xml:space="preserve">
•	Sistem mora biti  isporučen kao  hiperkonvergentna arhitektura zasnovana na VMware platformi
•	Rešenje mora biti potpuno integrisano, fabrički prekonfigurisano i testirano HCI rješenjekoje  agregira vSphere, vCenter, vSAN i ostala integrisana LCM (Lifecycle Management) rešenja u jedinstven proizvod, građen modularno iz serverskih node-ova heterogenih konfiguracija.
•	U rešenju mora biti uključen jedinstven i inteligentan LCM sistem za upravljanje hardverom i softverom sa upravljanjem direktno unutar vCenter okruženja, uz jedinstven kanal podrške proizvođača za celokupnu infrastrukturu, te objavu sveobuhvatnih i u potpunosti, od strane proizvođača harware-a, validiranih update i upgrade paketa koji prate životni ciklus Vmware proizvoda i hardverske platforme, te daju mogućnost upgrade-a, patch-ovanja, dodavanja node-ova (proširenja clustera), kao i uklanjanja node-ova (retirement) u slučaju technology refresh scenarija, bez prekida rada celokupnog klastera.
•	Sistem mora da obezbedi automatizovani način inicijalne instalacije celokupnog rešenja.
•	Sistem mora da bude proširiv od minimalno od 3 do maksimalno 64 noda po jednom klasteru, u inkrementima od po 1 noda, čime se skalira kapacitet i performanse sistema u celini.
•	Sistem mora da omogući jednostavno proširivanje sa novim nodovima/serverima kroz automatsku detekciju novih neinstaliranih nodova/servera i omogući automatizovani proces instalacije.
•	Prilikom proširivanja sistema mora da se omogući automatsko proširivanje i balansiranje svih resursa sistema – elastičnost sistema. 
•	Sistem mora da obezbedi softversko rešenje koje omogućava lokalnu i udaljenu kontinualnu zaštitu podataka, na nivou virtualne mašine, sa licencama za minimum 15 virtualnih mašina. Rešenje mora da podržava zaštitu na nivou I/O (Input/Output) transakcija i da ima mogućnost da vrati podatke u bilo koju tačku u vremenu (Point in Time), na svaku realizovanu I/O transakciju. Udaljena kontinualna zaštita mora sadržati mogućnost optimizacije prenosa podataka preko WAN linkova.
•	Rešenje mora pružati funkcionalnosti orkestracije i automatizacije za potrebe testiranja DR (Disaster Recovery) ili oporavak u slučaju stvarnog DR događaja. 
•	Sistem mora da obezbedi jedinstven menadžment sistema i operativni pregled svih informacija na jednostavnom korisničkom interfejsu, kroz koji mora da bude obezbeđen chat sa tehničkom podrškom, web bazirana servisna podrška i baza znanja na korisničkom forumu. Kroz ovaj isti interfejs mora da se omogući pristup online marketu koji omogućava proširivanje funkcionalnosti sistema preuzimanjem raznih predefinisanih aplikacija. 
•	Sistem mora imati mogućnost da se sa jedinstvenog mesta ispravno isključi celokupno rešenje.
•	Sistem mora posedovati mogućnost integracije (plug-in) sa centralizovanim alatom za upravljanje hipervizorom i hiperkonvergentnim softverom
tip VxRail E660F, All Flash i VxRail Software i RecoverPoint for VMs-SWAAA proizvodnje DELL ili odgovarajući.</t>
    </r>
  </si>
  <si>
    <r>
      <rPr>
        <b/>
        <sz val="8"/>
        <color rgb="FF000000"/>
        <rFont val="Calibri"/>
        <family val="2"/>
        <scheme val="minor"/>
      </rPr>
      <t>Softverske licence:</t>
    </r>
    <r>
      <rPr>
        <sz val="8"/>
        <color rgb="FF000000"/>
        <rFont val="Calibri"/>
        <family val="2"/>
        <scheme val="minor"/>
      </rPr>
      <t xml:space="preserve">
Hiperkonvergentno rešenje mora uključivati softver za virtualizaciju licenciran za sve ponuđene nodove i softver za operativni sistem za sve virtualne mašine, sledećih karakteristika:
• Hipervizor - tip VMware vSphere Standard proizvodnje VMware ili odgovarajući.
• Hiperkonvergentni softver integrisan u hipervizor - tip VMware vSAN Standard proizvodnje VMware ili odgovarajući.
• Licence za operativni sistem virtualnih mašina - Windows Server Standard 2019 i 2 x Windows Server Standard Additional License 16 core, proizvodnje Microsoft ili odgovarajuće.</t>
    </r>
  </si>
  <si>
    <t>1.1.1.</t>
  </si>
  <si>
    <t>1.1.2.</t>
  </si>
  <si>
    <t>1.1.3.</t>
  </si>
  <si>
    <t>1.1.4.</t>
  </si>
  <si>
    <t>1.1.5.</t>
  </si>
  <si>
    <t>1.1.6.</t>
  </si>
  <si>
    <t>1.1.7.</t>
  </si>
  <si>
    <t>1.1.8.</t>
  </si>
  <si>
    <t>1.1.9.</t>
  </si>
  <si>
    <t>1.1.10.</t>
  </si>
  <si>
    <t>1.1.11.</t>
  </si>
  <si>
    <t>1.1.12.</t>
  </si>
  <si>
    <t>1.1.13.</t>
  </si>
  <si>
    <t>1.2.</t>
  </si>
  <si>
    <t>1.2.1.</t>
  </si>
  <si>
    <t>1.2.2.</t>
  </si>
  <si>
    <t>1.2.3.</t>
  </si>
  <si>
    <t>1.2.4.</t>
  </si>
  <si>
    <t>1.2.5.</t>
  </si>
  <si>
    <t>2.1.</t>
  </si>
  <si>
    <t>2.2.</t>
  </si>
  <si>
    <t>2.3.</t>
  </si>
  <si>
    <t>2.4.</t>
  </si>
  <si>
    <t>2.5.</t>
  </si>
  <si>
    <t>2.6.</t>
  </si>
  <si>
    <t>2.7.</t>
  </si>
  <si>
    <t>2.8.</t>
  </si>
  <si>
    <t>2.9.</t>
  </si>
  <si>
    <t>2.10.</t>
  </si>
  <si>
    <t>3.1.</t>
  </si>
  <si>
    <t>3.2.</t>
  </si>
  <si>
    <t>3.3.</t>
  </si>
  <si>
    <t>3.4.</t>
  </si>
  <si>
    <t>3.5.</t>
  </si>
  <si>
    <t>3.6.</t>
  </si>
  <si>
    <t>4.1.</t>
  </si>
  <si>
    <t>4.2.</t>
  </si>
  <si>
    <t>4.3.</t>
  </si>
  <si>
    <t>4.4.</t>
  </si>
  <si>
    <t>5.1.</t>
  </si>
  <si>
    <t>5.2.</t>
  </si>
  <si>
    <t>5.3.</t>
  </si>
  <si>
    <t>5.4.</t>
  </si>
  <si>
    <t>5.5.</t>
  </si>
  <si>
    <t>5.6.</t>
  </si>
  <si>
    <t>5.7.</t>
  </si>
  <si>
    <t>5.8.</t>
  </si>
  <si>
    <t>5.9.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</si>
  <si>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</si>
  <si>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</si>
  <si>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</si>
  <si>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</si>
  <si>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</si>
  <si>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</si>
  <si>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</si>
  <si>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</si>
  <si>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</si>
  <si>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</si>
  <si>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</si>
  <si>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</si>
  <si>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</si>
  <si>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</si>
  <si>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</si>
  <si>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</si>
  <si>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</si>
  <si>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</si>
  <si>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</si>
  <si>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</si>
  <si>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</si>
  <si>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</si>
  <si>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</si>
  <si>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</si>
  <si>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</si>
  <si>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</si>
  <si>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6.1.</t>
  </si>
  <si>
    <t>6.2.</t>
  </si>
  <si>
    <t>6.3.</t>
  </si>
  <si>
    <t>6.4.</t>
  </si>
  <si>
    <t>6.5.</t>
  </si>
  <si>
    <t>6.6.</t>
  </si>
  <si>
    <t>6.7.</t>
  </si>
  <si>
    <t>6.8.</t>
  </si>
  <si>
    <t>6.9.</t>
  </si>
  <si>
    <t>6.10.</t>
  </si>
  <si>
    <t>6.11.</t>
  </si>
  <si>
    <t>6.12.</t>
  </si>
  <si>
    <t>6.13.</t>
  </si>
  <si>
    <t>6.14.</t>
  </si>
  <si>
    <t>6.15.</t>
  </si>
  <si>
    <t>6.16.</t>
  </si>
  <si>
    <t>6.17.</t>
  </si>
  <si>
    <t>618.</t>
  </si>
  <si>
    <t>7.1.</t>
  </si>
  <si>
    <t>7.2.</t>
  </si>
  <si>
    <t>7.3.</t>
  </si>
  <si>
    <t>7.4.</t>
  </si>
  <si>
    <t>7.5.</t>
  </si>
  <si>
    <t>7.6.</t>
  </si>
  <si>
    <t>7.7.</t>
  </si>
  <si>
    <t>7.8.</t>
  </si>
  <si>
    <t>7.9.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</si>
  <si>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</si>
  <si>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</si>
  <si>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</si>
  <si>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</si>
  <si>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</si>
  <si>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</si>
  <si>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</si>
  <si>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</si>
  <si>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</si>
  <si>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</si>
  <si>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</si>
  <si>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</si>
  <si>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</si>
  <si>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</si>
  <si>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</si>
  <si>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</si>
  <si>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</si>
  <si>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</si>
  <si>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</si>
  <si>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</si>
  <si>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</si>
  <si>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</si>
  <si>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</si>
  <si>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</si>
  <si>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</si>
  <si>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</si>
  <si>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</si>
  <si>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8.1.</t>
  </si>
  <si>
    <t>8.1.1.</t>
  </si>
  <si>
    <t>8.1.2.</t>
  </si>
  <si>
    <t>8.1.3.</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</si>
  <si>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</si>
  <si>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</si>
  <si>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</si>
  <si>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</si>
  <si>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</si>
  <si>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</si>
  <si>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</si>
  <si>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</si>
  <si>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</si>
  <si>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</si>
  <si>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</si>
  <si>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</si>
  <si>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</si>
  <si>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</si>
  <si>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</si>
  <si>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</si>
  <si>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</si>
  <si>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</si>
  <si>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</si>
  <si>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</si>
  <si>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</si>
  <si>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</si>
  <si>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</si>
  <si>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</si>
  <si>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</si>
  <si>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</si>
  <si>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</si>
  <si>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</si>
  <si>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</si>
  <si>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</si>
  <si>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</si>
  <si>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</si>
  <si>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</si>
  <si>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8.2.</t>
  </si>
  <si>
    <t>8.3.</t>
  </si>
  <si>
    <t>8.3.1.</t>
  </si>
  <si>
    <t>8.3.2.</t>
  </si>
  <si>
    <t>8.3.3.</t>
  </si>
  <si>
    <t>8.3.4.</t>
  </si>
  <si>
    <t>8.3.5.</t>
  </si>
  <si>
    <t>8.3.6.</t>
  </si>
  <si>
    <t>8.3.7.</t>
  </si>
  <si>
    <t>9.1.</t>
  </si>
  <si>
    <t>9.1.1.</t>
  </si>
  <si>
    <t>9.1.2.</t>
  </si>
  <si>
    <t>9.1.3.</t>
  </si>
  <si>
    <t>9.1.4.</t>
  </si>
  <si>
    <t>9.1.5.</t>
  </si>
  <si>
    <t>9.1.6.</t>
  </si>
  <si>
    <t>9.1.7.</t>
  </si>
  <si>
    <t>9.1.8.</t>
  </si>
  <si>
    <t>9.1.9.</t>
  </si>
  <si>
    <t>9.1.10.</t>
  </si>
  <si>
    <t>9.1.11.</t>
  </si>
  <si>
    <t>9.1.12.</t>
  </si>
  <si>
    <t>9.1.13.</t>
  </si>
  <si>
    <t>9.1.14.</t>
  </si>
  <si>
    <t>9.1.15.</t>
  </si>
  <si>
    <t>9.1.16.</t>
  </si>
  <si>
    <t>9.1.17.</t>
  </si>
  <si>
    <t>9.1.18.</t>
  </si>
  <si>
    <t>9.2.</t>
  </si>
  <si>
    <t>9.2.1.</t>
  </si>
  <si>
    <t>9.2.2.</t>
  </si>
  <si>
    <t>10.1.</t>
  </si>
  <si>
    <t>10.2.</t>
  </si>
  <si>
    <t>10.3.</t>
  </si>
  <si>
    <t>10.4.</t>
  </si>
  <si>
    <t>10.5.</t>
  </si>
  <si>
    <t>10.6.</t>
  </si>
  <si>
    <t>10.7.</t>
  </si>
  <si>
    <t>10.8.</t>
  </si>
  <si>
    <t>10.9.</t>
  </si>
  <si>
    <t>11.1.</t>
  </si>
  <si>
    <t>11.2.</t>
  </si>
  <si>
    <t>1.3.</t>
  </si>
  <si>
    <t>1.4.</t>
  </si>
  <si>
    <t>1.5.</t>
  </si>
  <si>
    <t>1.6.</t>
  </si>
  <si>
    <t>1.7.</t>
  </si>
  <si>
    <t>1.8.</t>
  </si>
  <si>
    <t>1.9.</t>
  </si>
  <si>
    <t>1.10.</t>
  </si>
  <si>
    <t>1.11.</t>
  </si>
  <si>
    <t>1.12.</t>
  </si>
  <si>
    <t>1.13.</t>
  </si>
  <si>
    <t>1.14.</t>
  </si>
  <si>
    <t>12.1.</t>
  </si>
  <si>
    <t>12.2.</t>
  </si>
  <si>
    <t>12.3.</t>
  </si>
  <si>
    <t>12.4.</t>
  </si>
  <si>
    <t>12.5.</t>
  </si>
  <si>
    <t>12.6.</t>
  </si>
  <si>
    <t>12.7.</t>
  </si>
  <si>
    <t>12.8.</t>
  </si>
  <si>
    <t>12.9.</t>
  </si>
  <si>
    <t>12.10.</t>
  </si>
  <si>
    <t>12.11.</t>
  </si>
  <si>
    <t>12.12.</t>
  </si>
  <si>
    <t>12.13.</t>
  </si>
  <si>
    <t>12.14.</t>
  </si>
  <si>
    <t>12.15.</t>
  </si>
  <si>
    <t>12.16.</t>
  </si>
  <si>
    <t>12.17.</t>
  </si>
  <si>
    <t>12.18.</t>
  </si>
  <si>
    <t>12.19.</t>
  </si>
  <si>
    <t>12.20.</t>
  </si>
  <si>
    <t>12.21.</t>
  </si>
  <si>
    <t>13.1.1.</t>
  </si>
  <si>
    <t>13.1.2.</t>
  </si>
  <si>
    <t>13.1.3.</t>
  </si>
  <si>
    <t>13.1.4.</t>
  </si>
  <si>
    <t>13.1.5.</t>
  </si>
  <si>
    <t>13.1.6.</t>
  </si>
  <si>
    <t>13.1.7.</t>
  </si>
  <si>
    <t>13.1.</t>
  </si>
  <si>
    <t>13.2.</t>
  </si>
  <si>
    <t>13.3.</t>
  </si>
  <si>
    <t>13.4.</t>
  </si>
  <si>
    <t>13.5.</t>
  </si>
  <si>
    <t>13.6.</t>
  </si>
  <si>
    <t>13.7.</t>
  </si>
  <si>
    <t>13.8.</t>
  </si>
  <si>
    <t>13.9.</t>
  </si>
  <si>
    <t>13.2.1.</t>
  </si>
  <si>
    <t>13.2.2.</t>
  </si>
  <si>
    <t>13.2.3.</t>
  </si>
  <si>
    <t>13.2.4.</t>
  </si>
  <si>
    <t>13.2.5.</t>
  </si>
  <si>
    <t>13.2.6.</t>
  </si>
  <si>
    <t>13.2.7.</t>
  </si>
  <si>
    <t>13.2.8.</t>
  </si>
  <si>
    <t>13.2.9.</t>
  </si>
  <si>
    <t>13.2.10.</t>
  </si>
  <si>
    <t>13.2.11.</t>
  </si>
  <si>
    <t>13.2.12.</t>
  </si>
  <si>
    <t>13.3.1.</t>
  </si>
  <si>
    <t>13.3.2.</t>
  </si>
  <si>
    <t>13.3.3.</t>
  </si>
  <si>
    <t>13.3.4.</t>
  </si>
  <si>
    <t>13.3.5.</t>
  </si>
  <si>
    <t>13.3.6.</t>
  </si>
  <si>
    <t>13.3.7.</t>
  </si>
  <si>
    <t>13.3.8.</t>
  </si>
  <si>
    <t>13.3.9.</t>
  </si>
  <si>
    <t>13.3.10.</t>
  </si>
  <si>
    <t>13.3.11.</t>
  </si>
  <si>
    <t>13.4.1.</t>
  </si>
  <si>
    <t>13.4.2.</t>
  </si>
  <si>
    <t>13.5.1.</t>
  </si>
  <si>
    <t>13.6.1.</t>
  </si>
  <si>
    <t>13.7.1.</t>
  </si>
  <si>
    <t>13.8.1.</t>
  </si>
  <si>
    <t>13.8.2.</t>
  </si>
  <si>
    <t>13.8.3.</t>
  </si>
  <si>
    <t>UKUPNO SISTEM RAČUNARSKE  MREŽE u RSD</t>
  </si>
  <si>
    <t xml:space="preserve">UKUPNO u RSD </t>
  </si>
  <si>
    <t xml:space="preserve">UKUPNO WI-FI SISTEM u RSD </t>
  </si>
  <si>
    <t>CENA RSD SA PDV-OM</t>
  </si>
  <si>
    <t>Jedinična cena
(din) sa PDV-om</t>
  </si>
  <si>
    <t xml:space="preserve">UKUPNO SISTEM IP TELEFONIJE u RSD </t>
  </si>
  <si>
    <t>Ukupna cena
(din) sa PDV-om</t>
  </si>
  <si>
    <t>Jedinična cena RSD sa PDV-om</t>
  </si>
  <si>
    <t>Ukupna cena RSD sa PDV-om</t>
  </si>
  <si>
    <t>Ukupno bez PDV-a</t>
  </si>
  <si>
    <t>Ukupno sa PDV-om</t>
  </si>
  <si>
    <t>UKUPNO HIPERKONVERGENTNA -SERVERSKA INFRASTRUKTURAu RSD:</t>
  </si>
  <si>
    <t xml:space="preserve"> UKUPNO SISTEM TAČNOG VREMENA u RSD:</t>
  </si>
  <si>
    <t xml:space="preserve"> UKUPNO SISTEM VIDEONADZORA u RSD:</t>
  </si>
  <si>
    <t xml:space="preserve"> UKUPNO SISTEM KONTROLA PRISTUPA u RSD:</t>
  </si>
  <si>
    <t>Sistem obaveštenja, uzbunjivanja i ambijentalnog ozvučenja u RSD</t>
  </si>
  <si>
    <t xml:space="preserve"> UKUPNO ISPORUKA I UGRADNJA PLATFORME ZA INTEGRACIJU SISTEMA TEHNIČKE ZAŠTITE u RSD:</t>
  </si>
  <si>
    <t xml:space="preserve"> UKUPNO SOS SISTEM u RSD:</t>
  </si>
  <si>
    <t xml:space="preserve"> UKUPNO SISTEM EVIDENCIJE RADNOG VREMENA u RSD:</t>
  </si>
  <si>
    <r>
      <rPr>
        <i/>
        <sz val="10"/>
        <color rgb="FF000000"/>
        <rFont val="Calibri"/>
        <family val="2"/>
        <scheme val="minor"/>
      </rPr>
      <t>Isporuka, instalacija, konfiguracija, puštanje sistema u rad  CUPPS cloud</t>
    </r>
    <r>
      <rPr>
        <sz val="10"/>
        <color rgb="FF000000"/>
        <rFont val="Calibri"/>
        <family val="2"/>
        <scheme val="minor"/>
      </rPr>
      <t xml:space="preserve"> sistema - za manipulisanje vazduhoplovima, putnicima i prtljagom, omogućava pristup informacionim sistemima avio-kompanija (</t>
    </r>
    <r>
      <rPr>
        <i/>
        <sz val="10"/>
        <color rgb="FF000000"/>
        <rFont val="Calibri"/>
        <family val="2"/>
        <scheme val="minor"/>
      </rPr>
      <t>DCS</t>
    </r>
    <r>
      <rPr>
        <sz val="10"/>
        <color rgb="FF000000"/>
        <rFont val="Calibri"/>
        <family val="2"/>
        <scheme val="minor"/>
      </rPr>
      <t>-ovima) sa pojedinačnih radnih stanica sa obukom korisnika i sa uračunatim korišćenjem softvera i podrskom i održavanjem u trajanju od 12 meseci. Detaljne karakteristike sistema u skladu sa dokumentacijom iz priloga.</t>
    </r>
  </si>
  <si>
    <r>
      <t>Isporuka, instalacija, konfiguracija, puštanje sistema u rad SBD sa BHS (</t>
    </r>
    <r>
      <rPr>
        <i/>
        <sz val="10"/>
        <color rgb="FF000000"/>
        <rFont val="Calibri"/>
        <family val="2"/>
        <scheme val="minor"/>
      </rPr>
      <t>Baggage Handling System</t>
    </r>
    <r>
      <rPr>
        <sz val="10"/>
        <color rgb="FF000000"/>
        <rFont val="Calibri"/>
        <family val="2"/>
        <scheme val="minor"/>
      </rPr>
      <t>) - integracija sistema  za samostalno predavanje prtljaga na let sa sitemom za odnošenje prtljaga sa obukom korisnika i sa uračunatim korišćenjem softvera i podrskom i održavanjem u trajanju od 24 meseca. Detaljne karakteristike sistema u skladu sa dokumentacijom iz priloga.</t>
    </r>
  </si>
  <si>
    <t>Isporuka, instalacija, konfiguracija, puštanje sistema u rad  SSBD -  sistema za samostalno predavanje prtljaga na let sa obukom korisnikasa i uračunatim korišćenjem softvera i podrskom i održavanjem u trajanju od 24 meseca. Detaljne karakteristike sistema u skladu sa dokumentacijom iz priloga.</t>
  </si>
  <si>
    <t>Isporuka, instalacija, konfiguracija, puštanje sistema u rad CUSS  - sistema za samostalnu registraciju putnika na let sa obukom korisnika, sa uračunatim korišćenjem softvera i podrskom i održavanjem u trajanju od 24 meseca. Detaljne karakteristike sistema u skladu sa dokumentacijom iz priloga.</t>
  </si>
  <si>
    <r>
      <rPr>
        <i/>
        <sz val="10"/>
        <color rgb="FF000000"/>
        <rFont val="Calibri"/>
        <family val="2"/>
        <scheme val="minor"/>
      </rPr>
      <t>Isporuka, instalacija, konfiguracija, puštanje sistema u rad Bag message link- a</t>
    </r>
    <r>
      <rPr>
        <sz val="10"/>
        <color rgb="FF000000"/>
        <rFont val="Calibri"/>
        <family val="2"/>
        <scheme val="minor"/>
      </rPr>
      <t xml:space="preserve"> - servis za distribuciju i razmenu poruka između BRS sistema,  obezbeđuje </t>
    </r>
    <r>
      <rPr>
        <i/>
        <sz val="10"/>
        <color rgb="FF000000"/>
        <rFont val="Calibri"/>
        <family val="2"/>
        <scheme val="minor"/>
      </rPr>
      <t>IATA BAGGAGE INFORMATION MESSAGES</t>
    </r>
    <r>
      <rPr>
        <sz val="10"/>
        <color rgb="FF000000"/>
        <rFont val="Calibri"/>
        <family val="2"/>
        <scheme val="minor"/>
      </rPr>
      <t xml:space="preserve"> avio-kompanijama koje treba da distribuiraju poruke o prtljagu i aerodromima kojima pruža jednistveni prenos podataka ka njihovim sistemima za prihvat i otpremu prtljaga, za više različitih korisnika (aviokompanija, aerodrom i sl.) sa uračunatim korišćenjem softvera i podrskom i održavanjem u trajanju od 12 meseci. Detaljne karakteristike sistema u skladu sa dokumentacijom iz priloga</t>
    </r>
  </si>
  <si>
    <r>
      <rPr>
        <i/>
        <sz val="10"/>
        <color rgb="FF000000"/>
        <rFont val="Calibri"/>
        <family val="2"/>
        <scheme val="minor"/>
      </rPr>
      <t>Isporuka, instalacija, konfiguracija, puštanje sistema u rad T-MEC message service</t>
    </r>
    <r>
      <rPr>
        <sz val="10"/>
        <color rgb="FF000000"/>
        <rFont val="Calibri"/>
        <family val="2"/>
        <scheme val="minor"/>
      </rPr>
      <t xml:space="preserve"> - sistema za razmenu standardnih IATA Type B  poruka između avio-kompanija, aerodroma i drugih interesenata koja predstavlja standard komunikacije definisan (i u vlasništvu)   IATA  i koristi se u avio saobraćaju, sa uračunatim korišćenjem softvera i podrskom i održavanjem u trajanju od 24 meseca. Detaljne karakteristike sistema u skladu sa dokumentacijom iz priloga</t>
    </r>
  </si>
  <si>
    <r>
      <rPr>
        <i/>
        <sz val="10"/>
        <color rgb="FF000000"/>
        <rFont val="Calibri"/>
        <family val="2"/>
        <scheme val="minor"/>
      </rPr>
      <t>Isporuka, instalacija, konfiguracija, puštanje sistema u rad  Security gate</t>
    </r>
    <r>
      <rPr>
        <sz val="10"/>
        <color rgb="FF000000"/>
        <rFont val="Calibri"/>
        <family val="2"/>
        <scheme val="minor"/>
      </rPr>
      <t xml:space="preserve"> instalacija - Sistem se sastoji iz softvera i pripadajuće hardverske opreme i mora  biti postavljen  ispred Centralizovanog prolaza za kontradiverzionu kontrolu na pultu gde se vrši kontrola prolaska putnika koji su se registrovali na let i raspolažu kartom za ulazak u vazduhoplov kojom se vrši validacija na sistemu, sa uračunatim korišćenjem softvera i podrskom i održavanjem u trajanju od 24 meseca. Detaljne karakteristike sistema u skladu sa dokumentacijom iz priloga</t>
    </r>
  </si>
  <si>
    <t xml:space="preserve"> RSD sa PDV-om</t>
  </si>
  <si>
    <t>Jedinica
mereKoličina</t>
  </si>
  <si>
    <t>eKoličina</t>
  </si>
  <si>
    <t>Jedinica
mer</t>
  </si>
  <si>
    <t>Aerodromski sistemi</t>
  </si>
  <si>
    <t>UKUPNO RSD</t>
  </si>
  <si>
    <r>
      <t xml:space="preserve">Isporuka, instalacija, konfiguracija, puštanje sistema u rad Aplikativnog softvera FIDS + BILLING </t>
    </r>
    <r>
      <rPr>
        <i/>
        <sz val="10"/>
        <color rgb="FF000000"/>
        <rFont val="Calibri"/>
        <family val="2"/>
        <scheme val="minor"/>
      </rPr>
      <t>cloud</t>
    </r>
    <r>
      <rPr>
        <sz val="10"/>
        <color rgb="FF000000"/>
        <rFont val="Calibri"/>
        <family val="2"/>
        <scheme val="minor"/>
      </rPr>
      <t xml:space="preserve"> servisi - Informacioni sistem FIDS je glavna baza  operativnih aerodromskih podataka, Sistema za upravljanje redom letenja, Sistema za prikazivanje informacija i Sistema za fakturisanje avio usluga sa obukom korisnika i sa uračunatim korišćenjem softvera i podrskom i održavanjem u trajanju od 24 meseci. Detaljne karakteristike sistema u skladu sa dokumentacijom iz priloga</t>
    </r>
  </si>
  <si>
    <t>Isporuka, instalacija, konfiguracija, puštanje sistema u rad  BRS Cloud Service - sistem koji  omogućava automatizaciju procesa uparivanja putnika i prtljaga sa obukom korisnika i sa uračunatim korišćenjem softvera i podrskom i održavanjem u trajanju od 12 meseci. Detaljne karakteristike sistema u skladu sa dokumentacijom iz priloga</t>
  </si>
  <si>
    <t>Isporuka, instalacija, konfiguracija, puštanje sistema u rad i konekcija sa aerodromom - DCS (Departure Controls System).  DEtaljna specifikacija sistema data je u prilogu.
Obuhvata:
- Podešavanje domena korisnika u iPort DCS-u
- Podešavanje iPort DCS baze podataka
- Konfigurišite podešavanja mobilnog operatera
- Primena na Travsis CUPPS
- Početna TTT obuka
- Podesite flotu prevoznika kupaca u bazi podataka AHM
- Testirajte i obradite PNL/ADL operatera klijenata
- Sertifikujte operatere za programe za razmenu bezbednosnih poruka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</si>
</sst>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_-;\-* #,##0_-;_-* &quot;-&quot;_-;_-@_-"/>
    <numFmt numFmtId="165" formatCode="_-* #,##0.00\ &quot;RSD&quot;_-;\-* #,##0.00\ &quot;RSD&quot;_-;_-* &quot;-&quot;??\ &quot;RSD&quot;_-;_-@_-"/>
    <numFmt numFmtId="166" formatCode="#,##0.00_ ;\-#,##0.00\ "/>
    <numFmt numFmtId="167" formatCode="#,##0_ ;\-#,##0\ "/>
    <numFmt numFmtId="168" formatCode="#,##0.00;[Red]#,##0.00"/>
    <numFmt numFmtId="169" formatCode="_-* #,##0.00_-;\-* #,##0.00_-;_-* &quot;-&quot;_-;_-@_-"/>
  </numFmts>
  <fonts count="36">
    <font>
      <sz val="11"/>
      <color theme="1"/>
      <name val="Calibri"/>
      <family val="2"/>
      <charset val="238"/>
      <scheme val="minor"/>
    </font>
    <font>
      <sz val="11"/>
      <color theme="1"/>
      <name val="Calibri"/>
      <family val="2"/>
      <scheme val="minor"/>
    </font>
    <font>
      <sz val="11"/>
      <color theme="1"/>
      <name val="Calibri"/>
      <family val="2"/>
      <charset val="238"/>
      <scheme val="minor"/>
    </font>
    <font>
      <sz val="10"/>
      <color indexed="8"/>
      <name val="MS Sans Serif"/>
      <family val="2"/>
      <charset val="238"/>
    </font>
    <font>
      <sz val="10"/>
      <name val="MS Sans Serif"/>
      <family val="2"/>
      <charset val="238"/>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
      <sz val="10"/>
      <color indexed="8"/>
      <name val="Calibri"/>
      <family val="2"/>
      <scheme val="minor"/>
    </font>
    <font>
      <sz val="10"/>
      <color rgb="FF000000"/>
      <name val="Times New Roman"/>
      <family val="1"/>
    </font>
    <font>
      <b/>
      <sz val="10"/>
      <color rgb="FFFF0000"/>
      <name val="Calibri"/>
      <family val="2"/>
      <scheme val="minor"/>
    </font>
    <font>
      <sz val="11"/>
      <color theme="1"/>
      <name val="Calibri"/>
      <family val="2"/>
      <scheme val="minor"/>
    </font>
    <font>
      <sz val="11"/>
      <name val="Calibri"/>
      <family val="2"/>
      <scheme val="minor"/>
    </font>
    <font>
      <sz val="10"/>
      <color rgb="FF000000"/>
      <name val="Calibri"/>
      <family val="2"/>
      <scheme val="minor"/>
    </font>
    <font>
      <b/>
      <sz val="11"/>
      <color theme="1"/>
      <name val="Calibri"/>
      <family val="2"/>
      <scheme val="minor"/>
    </font>
    <font>
      <sz val="10"/>
      <name val="Arial"/>
      <family val="2"/>
    </font>
    <font>
      <b/>
      <sz val="11"/>
      <name val="Calibri"/>
      <family val="2"/>
      <scheme val="minor"/>
    </font>
    <font>
      <sz val="12"/>
      <name val="Arial"/>
      <family val="2"/>
    </font>
    <font>
      <sz val="11"/>
      <color rgb="FF000000"/>
      <name val="Calibri"/>
      <family val="2"/>
      <scheme val="minor"/>
    </font>
    <font>
      <i/>
      <sz val="10"/>
      <color rgb="FF000000"/>
      <name val="Calibri"/>
      <family val="2"/>
      <scheme val="minor"/>
    </font>
    <font>
      <sz val="11"/>
      <color theme="1"/>
      <name val="Calibri"/>
      <family val="2"/>
      <charset val="204"/>
      <scheme val="minor"/>
    </font>
    <font>
      <sz val="10"/>
      <name val="Arial"/>
      <family val="2"/>
      <charset val="238"/>
    </font>
    <font>
      <b/>
      <sz val="10"/>
      <color rgb="FF000000"/>
      <name val="Calibri"/>
      <family val="2"/>
      <scheme val="minor"/>
    </font>
    <font>
      <sz val="8"/>
      <name val="Calibri"/>
      <family val="2"/>
      <charset val="238"/>
      <scheme val="minor"/>
    </font>
    <font>
      <b/>
      <u/>
      <sz val="10"/>
      <color rgb="FF000000"/>
      <name val="Calibri"/>
      <family val="2"/>
      <scheme val="minor"/>
    </font>
    <font>
      <b/>
      <i/>
      <sz val="10"/>
      <color theme="1"/>
      <name val="Calibri"/>
      <family val="2"/>
      <scheme val="minor"/>
    </font>
    <font>
      <b/>
      <i/>
      <sz val="10"/>
      <name val="Calibri"/>
      <family val="2"/>
      <scheme val="minor"/>
    </font>
    <font>
      <b/>
      <i/>
      <sz val="10"/>
      <color rgb="FF000000"/>
      <name val="Calibri"/>
      <family val="2"/>
      <scheme val="minor"/>
    </font>
    <font>
      <sz val="9"/>
      <color theme="1"/>
      <name val="Calibri"/>
      <family val="2"/>
      <scheme val="minor"/>
    </font>
    <font>
      <b/>
      <sz val="9"/>
      <name val="Calibri"/>
      <family val="2"/>
      <scheme val="minor"/>
    </font>
    <font>
      <sz val="9"/>
      <color rgb="FF000000"/>
      <name val="Calibri"/>
      <family val="2"/>
      <scheme val="minor"/>
    </font>
    <font>
      <sz val="8"/>
      <color rgb="FF000000"/>
      <name val="Calibri"/>
      <family val="2"/>
      <scheme val="minor"/>
    </font>
    <font>
      <b/>
      <sz val="8"/>
      <color rgb="FF000000"/>
      <name val="Calibri"/>
      <family val="2"/>
      <scheme val="minor"/>
    </font>
    <font>
      <sz val="10"/>
      <name val="Calibri"/>
      <family val="2"/>
      <charset val="238"/>
      <scheme val="minor"/>
    </font>
    <font>
      <sz val="10"/>
      <color rgb="FF000000"/>
      <name val="Calibri"/>
      <family val="2"/>
      <charset val="238"/>
      <scheme val="minor"/>
    </font>
  </fonts>
  <fills count="12">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C000"/>
        <bgColor indexed="64"/>
      </patternFill>
    </fill>
    <fill>
      <patternFill patternType="solid">
        <fgColor rgb="FFD9D9D9"/>
        <bgColor indexed="64"/>
      </patternFill>
    </fill>
    <fill>
      <patternFill patternType="solid">
        <fgColor rgb="FFF8CBAD"/>
        <bgColor indexed="64"/>
      </patternFill>
    </fill>
    <fill>
      <patternFill patternType="solid">
        <fgColor rgb="FF92D050"/>
        <bgColor indexed="64"/>
      </patternFill>
    </fill>
  </fills>
  <borders count="14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medium">
        <color indexed="64"/>
      </left>
      <right style="thin">
        <color indexed="8"/>
      </right>
      <top style="thin">
        <color indexed="8"/>
      </top>
      <bottom style="thin">
        <color indexed="8"/>
      </bottom>
      <diagonal/>
    </border>
    <border>
      <left style="medium">
        <color indexed="64"/>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8"/>
      </left>
      <right style="thin">
        <color indexed="8"/>
      </right>
      <top/>
      <bottom style="thin">
        <color indexed="8"/>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8"/>
      </right>
      <top/>
      <bottom style="thin">
        <color indexed="8"/>
      </bottom>
      <diagonal/>
    </border>
    <border>
      <left style="medium">
        <color indexed="64"/>
      </left>
      <right style="thin">
        <color indexed="8"/>
      </right>
      <top style="medium">
        <color indexed="64"/>
      </top>
      <bottom style="thin">
        <color indexed="64"/>
      </bottom>
      <diagonal/>
    </border>
    <border>
      <left/>
      <right/>
      <top style="medium">
        <color indexed="64"/>
      </top>
      <bottom style="thin">
        <color indexed="64"/>
      </bottom>
      <diagonal/>
    </border>
    <border>
      <left style="thin">
        <color indexed="8"/>
      </left>
      <right style="thin">
        <color indexed="8"/>
      </right>
      <top style="medium">
        <color indexed="64"/>
      </top>
      <bottom style="thin">
        <color indexed="64"/>
      </bottom>
      <diagonal/>
    </border>
    <border>
      <left style="medium">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medium">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right/>
      <top/>
      <bottom style="thin">
        <color indexed="64"/>
      </bottom>
      <diagonal/>
    </border>
    <border>
      <left style="thin">
        <color indexed="8"/>
      </left>
      <right style="thin">
        <color indexed="8"/>
      </right>
      <top style="thin">
        <color auto="1"/>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auto="1"/>
      </right>
      <top style="thin">
        <color auto="1"/>
      </top>
      <bottom style="thin">
        <color auto="1"/>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bottom style="thin">
        <color auto="1"/>
      </bottom>
      <diagonal/>
    </border>
    <border>
      <left style="thin">
        <color auto="1"/>
      </left>
      <right style="medium">
        <color indexed="64"/>
      </right>
      <top style="thin">
        <color auto="1"/>
      </top>
      <bottom style="thin">
        <color auto="1"/>
      </bottom>
      <diagonal/>
    </border>
    <border>
      <left/>
      <right style="thin">
        <color auto="1"/>
      </right>
      <top style="thin">
        <color auto="1"/>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thin">
        <color auto="1"/>
      </left>
      <right/>
      <top style="thin">
        <color auto="1"/>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8"/>
      </left>
      <right/>
      <top style="medium">
        <color indexed="64"/>
      </top>
      <bottom style="thin">
        <color indexed="64"/>
      </bottom>
      <diagonal/>
    </border>
    <border>
      <left style="thin">
        <color indexed="8"/>
      </left>
      <right/>
      <top/>
      <bottom style="thin">
        <color indexed="8"/>
      </bottom>
      <diagonal/>
    </border>
    <border>
      <left style="thin">
        <color indexed="8"/>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8"/>
      </left>
      <right/>
      <top/>
      <bottom style="thin">
        <color indexed="8"/>
      </bottom>
      <diagonal/>
    </border>
    <border>
      <left style="thin">
        <color auto="1"/>
      </left>
      <right/>
      <top style="thin">
        <color auto="1"/>
      </top>
      <bottom style="thin">
        <color auto="1"/>
      </bottom>
      <diagonal/>
    </border>
    <border>
      <left style="thin">
        <color indexed="64"/>
      </left>
      <right style="medium">
        <color indexed="64"/>
      </right>
      <top style="thin">
        <color indexed="64"/>
      </top>
      <bottom/>
      <diagonal/>
    </border>
    <border>
      <left style="thin">
        <color auto="1"/>
      </left>
      <right/>
      <top style="thin">
        <color auto="1"/>
      </top>
      <bottom style="thin">
        <color auto="1"/>
      </bottom>
      <diagonal/>
    </border>
    <border>
      <left/>
      <right style="medium">
        <color indexed="64"/>
      </right>
      <top style="medium">
        <color indexed="64"/>
      </top>
      <bottom style="thin">
        <color indexed="64"/>
      </bottom>
      <diagonal/>
    </border>
    <border>
      <left/>
      <right/>
      <top/>
      <bottom style="thin">
        <color indexed="64"/>
      </bottom>
      <diagonal/>
    </border>
    <border>
      <left/>
      <right/>
      <top style="thin">
        <color auto="1"/>
      </top>
      <bottom style="thin">
        <color auto="1"/>
      </bottom>
      <diagonal/>
    </border>
    <border>
      <left/>
      <right/>
      <top style="thin">
        <color auto="1"/>
      </top>
      <bottom/>
      <diagonal/>
    </border>
    <border>
      <left style="thin">
        <color indexed="64"/>
      </left>
      <right/>
      <top style="thin">
        <color indexed="64"/>
      </top>
      <bottom/>
      <diagonal/>
    </border>
    <border>
      <left style="thin">
        <color auto="1"/>
      </left>
      <right/>
      <top/>
      <bottom style="thin">
        <color auto="1"/>
      </bottom>
      <diagonal/>
    </border>
    <border>
      <left style="thin">
        <color indexed="8"/>
      </left>
      <right/>
      <top style="thin">
        <color auto="1"/>
      </top>
      <bottom style="thin">
        <color indexed="64"/>
      </bottom>
      <diagonal/>
    </border>
    <border>
      <left style="thin">
        <color indexed="64"/>
      </left>
      <right/>
      <top/>
      <bottom style="thin">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bottom style="thin">
        <color auto="1"/>
      </bottom>
      <diagonal/>
    </border>
    <border>
      <left style="medium">
        <color indexed="64"/>
      </left>
      <right/>
      <top style="thin">
        <color auto="1"/>
      </top>
      <bottom style="thin">
        <color auto="1"/>
      </bottom>
      <diagonal/>
    </border>
    <border>
      <left/>
      <right style="thin">
        <color indexed="64"/>
      </right>
      <top style="thin">
        <color indexed="64"/>
      </top>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s>
  <cellStyleXfs count="17">
    <xf numFmtId="0" fontId="0" fillId="0" borderId="0"/>
    <xf numFmtId="164" fontId="2" fillId="0" borderId="0" applyFont="0" applyFill="0" applyBorder="0" applyAlignment="0" applyProtection="0"/>
    <xf numFmtId="0" fontId="3" fillId="0" borderId="0"/>
    <xf numFmtId="0" fontId="3" fillId="0" borderId="2"/>
    <xf numFmtId="0" fontId="4" fillId="0" borderId="0"/>
    <xf numFmtId="0" fontId="10" fillId="0" borderId="0"/>
    <xf numFmtId="165" fontId="2" fillId="0" borderId="0" applyFont="0" applyFill="0" applyBorder="0" applyAlignment="0" applyProtection="0"/>
    <xf numFmtId="0" fontId="2" fillId="0" borderId="0"/>
    <xf numFmtId="0" fontId="16" fillId="0" borderId="0"/>
    <xf numFmtId="0" fontId="18" fillId="0" borderId="0"/>
    <xf numFmtId="0" fontId="18" fillId="0" borderId="0"/>
    <xf numFmtId="164" fontId="2" fillId="0" borderId="0" applyFont="0" applyFill="0" applyBorder="0" applyAlignment="0" applyProtection="0"/>
    <xf numFmtId="0" fontId="3" fillId="0" borderId="61"/>
    <xf numFmtId="0" fontId="2" fillId="0" borderId="0"/>
    <xf numFmtId="9" fontId="2" fillId="0" borderId="0" applyFont="0" applyFill="0" applyBorder="0" applyAlignment="0" applyProtection="0"/>
    <xf numFmtId="0" fontId="19" fillId="0" borderId="0"/>
    <xf numFmtId="0" fontId="21" fillId="0" borderId="0"/>
  </cellStyleXfs>
  <cellXfs count="802">
    <xf numFmtId="0" fontId="0" fillId="0" borderId="0" xfId="0"/>
    <xf numFmtId="0" fontId="5" fillId="0" borderId="0" xfId="0" applyFont="1" applyAlignment="1">
      <alignment horizontal="center" vertical="center"/>
    </xf>
    <xf numFmtId="4" fontId="5" fillId="0" borderId="0" xfId="0" applyNumberFormat="1" applyFont="1" applyAlignment="1">
      <alignment horizontal="center" vertical="center"/>
    </xf>
    <xf numFmtId="0" fontId="5" fillId="0" borderId="0" xfId="0" applyFont="1"/>
    <xf numFmtId="164" fontId="7" fillId="2" borderId="15" xfId="1" applyFont="1" applyFill="1" applyBorder="1" applyAlignment="1" applyProtection="1">
      <alignment horizontal="center" vertical="center" wrapText="1"/>
      <protection locked="0"/>
    </xf>
    <xf numFmtId="0" fontId="7" fillId="2" borderId="15" xfId="3" applyFont="1" applyFill="1" applyBorder="1" applyAlignment="1" applyProtection="1">
      <alignment horizontal="center" vertical="center" wrapText="1"/>
      <protection hidden="1"/>
    </xf>
    <xf numFmtId="4" fontId="7" fillId="2" borderId="15" xfId="3" applyNumberFormat="1" applyFont="1" applyFill="1" applyBorder="1" applyAlignment="1" applyProtection="1">
      <alignment horizontal="center" vertical="center" wrapText="1"/>
      <protection locked="0"/>
    </xf>
    <xf numFmtId="4" fontId="7" fillId="2" borderId="15" xfId="4" applyNumberFormat="1" applyFont="1" applyFill="1" applyBorder="1" applyAlignment="1">
      <alignment horizontal="center" vertical="center" wrapText="1"/>
    </xf>
    <xf numFmtId="1" fontId="7" fillId="3" borderId="14" xfId="2" applyNumberFormat="1" applyFont="1" applyFill="1" applyBorder="1" applyAlignment="1" applyProtection="1">
      <alignment horizontal="center" vertical="center" wrapText="1"/>
      <protection hidden="1"/>
    </xf>
    <xf numFmtId="0" fontId="7" fillId="3" borderId="15" xfId="2" applyFont="1" applyFill="1" applyBorder="1" applyAlignment="1" applyProtection="1">
      <alignment horizontal="left" vertical="center" wrapText="1"/>
      <protection hidden="1"/>
    </xf>
    <xf numFmtId="0" fontId="7" fillId="3" borderId="15" xfId="2" applyFont="1" applyFill="1" applyBorder="1" applyAlignment="1" applyProtection="1">
      <alignment horizontal="center" vertical="center" wrapText="1"/>
      <protection hidden="1"/>
    </xf>
    <xf numFmtId="0" fontId="5" fillId="3" borderId="15" xfId="0" applyFont="1" applyFill="1" applyBorder="1" applyAlignment="1">
      <alignment horizontal="center" vertical="center"/>
    </xf>
    <xf numFmtId="0" fontId="8" fillId="0" borderId="1" xfId="0" applyFont="1" applyBorder="1" applyAlignment="1" applyProtection="1">
      <alignment horizontal="left" vertical="center" wrapText="1"/>
      <protection hidden="1"/>
    </xf>
    <xf numFmtId="164" fontId="5" fillId="0" borderId="1" xfId="1" applyFont="1" applyFill="1" applyBorder="1" applyAlignment="1">
      <alignment horizontal="center" vertical="center"/>
    </xf>
    <xf numFmtId="0" fontId="8" fillId="0" borderId="1" xfId="0" applyFont="1" applyBorder="1" applyAlignment="1">
      <alignment horizontal="left" vertical="center" wrapText="1"/>
    </xf>
    <xf numFmtId="4" fontId="0" fillId="0" borderId="0" xfId="0" applyNumberFormat="1" applyAlignment="1">
      <alignment horizontal="center" vertical="center"/>
    </xf>
    <xf numFmtId="0" fontId="12" fillId="0" borderId="6" xfId="0" applyFont="1" applyBorder="1" applyAlignment="1">
      <alignment horizontal="center" vertical="center" wrapText="1"/>
    </xf>
    <xf numFmtId="0" fontId="12" fillId="0" borderId="0" xfId="0" applyFont="1" applyAlignment="1">
      <alignment horizontal="center" vertical="center"/>
    </xf>
    <xf numFmtId="4" fontId="12" fillId="0" borderId="0" xfId="0" applyNumberFormat="1" applyFont="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6" fillId="3" borderId="15" xfId="0" applyFont="1" applyFill="1" applyBorder="1" applyAlignment="1">
      <alignment horizontal="center" vertical="center" wrapText="1"/>
    </xf>
    <xf numFmtId="4" fontId="6" fillId="3" borderId="15" xfId="0" applyNumberFormat="1" applyFont="1" applyFill="1" applyBorder="1" applyAlignment="1">
      <alignment horizontal="center" vertical="center" wrapText="1"/>
    </xf>
    <xf numFmtId="4" fontId="6" fillId="3" borderId="16" xfId="0" applyNumberFormat="1"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4" fontId="6" fillId="2" borderId="15" xfId="0" applyNumberFormat="1" applyFont="1" applyFill="1" applyBorder="1" applyAlignment="1">
      <alignment horizontal="center" vertical="center" wrapText="1"/>
    </xf>
    <xf numFmtId="4" fontId="6" fillId="2" borderId="16" xfId="0" applyNumberFormat="1" applyFont="1" applyFill="1" applyBorder="1" applyAlignment="1">
      <alignment horizontal="center" vertical="center" wrapText="1"/>
    </xf>
    <xf numFmtId="4" fontId="7" fillId="2" borderId="16" xfId="3" applyNumberFormat="1" applyFont="1" applyFill="1" applyBorder="1" applyAlignment="1" applyProtection="1">
      <alignment horizontal="center" vertical="center" wrapText="1"/>
      <protection hidden="1"/>
    </xf>
    <xf numFmtId="0" fontId="12" fillId="0" borderId="0" xfId="0" applyFont="1" applyAlignment="1">
      <alignment wrapText="1"/>
    </xf>
    <xf numFmtId="0" fontId="8" fillId="0" borderId="0" xfId="0" applyFont="1"/>
    <xf numFmtId="0" fontId="8" fillId="0" borderId="0" xfId="0" applyFont="1" applyAlignment="1">
      <alignment horizontal="center" vertical="center"/>
    </xf>
    <xf numFmtId="1" fontId="5" fillId="0" borderId="8" xfId="0" applyNumberFormat="1" applyFont="1" applyBorder="1" applyAlignment="1">
      <alignment horizontal="center" vertical="center"/>
    </xf>
    <xf numFmtId="4" fontId="5" fillId="0" borderId="1" xfId="7" applyNumberFormat="1" applyFont="1" applyBorder="1" applyAlignment="1">
      <alignment horizontal="center" vertical="center" wrapText="1"/>
    </xf>
    <xf numFmtId="0" fontId="11" fillId="0" borderId="0" xfId="0" applyFont="1" applyAlignment="1">
      <alignment wrapText="1"/>
    </xf>
    <xf numFmtId="4" fontId="8" fillId="0" borderId="0" xfId="0" applyNumberFormat="1" applyFont="1" applyAlignment="1">
      <alignment horizontal="center" vertical="center"/>
    </xf>
    <xf numFmtId="0" fontId="0" fillId="0" borderId="8" xfId="0" applyBorder="1" applyAlignment="1">
      <alignment horizontal="center" vertical="center"/>
    </xf>
    <xf numFmtId="0" fontId="13" fillId="0" borderId="0" xfId="0" applyFont="1" applyAlignment="1">
      <alignment vertical="center"/>
    </xf>
    <xf numFmtId="0" fontId="13" fillId="0" borderId="0" xfId="0" applyFont="1"/>
    <xf numFmtId="0" fontId="13" fillId="0" borderId="0" xfId="0" applyFont="1" applyAlignment="1">
      <alignment horizontal="center" vertical="center"/>
    </xf>
    <xf numFmtId="4" fontId="13" fillId="0" borderId="0" xfId="0" applyNumberFormat="1" applyFont="1" applyAlignment="1">
      <alignment horizontal="center" vertical="center"/>
    </xf>
    <xf numFmtId="49" fontId="15" fillId="3" borderId="17" xfId="7" applyNumberFormat="1" applyFont="1" applyFill="1" applyBorder="1" applyAlignment="1">
      <alignment horizontal="center" vertical="center"/>
    </xf>
    <xf numFmtId="0" fontId="15" fillId="3" borderId="23" xfId="7" applyFont="1" applyFill="1" applyBorder="1" applyAlignment="1">
      <alignment horizontal="left" vertical="center"/>
    </xf>
    <xf numFmtId="0" fontId="13" fillId="3" borderId="15" xfId="0" applyFont="1" applyFill="1" applyBorder="1" applyAlignment="1">
      <alignment horizontal="center" vertical="center"/>
    </xf>
    <xf numFmtId="4" fontId="17" fillId="3" borderId="18" xfId="0" applyNumberFormat="1" applyFont="1" applyFill="1" applyBorder="1" applyAlignment="1">
      <alignment horizontal="center" vertical="center"/>
    </xf>
    <xf numFmtId="4" fontId="17" fillId="3" borderId="15" xfId="0" applyNumberFormat="1" applyFont="1" applyFill="1" applyBorder="1" applyAlignment="1">
      <alignment horizontal="center" vertical="center"/>
    </xf>
    <xf numFmtId="49" fontId="17" fillId="3" borderId="17" xfId="5" applyNumberFormat="1" applyFont="1" applyFill="1" applyBorder="1" applyAlignment="1">
      <alignment horizontal="center" vertical="center"/>
    </xf>
    <xf numFmtId="0" fontId="17" fillId="3" borderId="23" xfId="5" applyFont="1" applyFill="1" applyBorder="1" applyAlignment="1">
      <alignment horizontal="center" vertical="center"/>
    </xf>
    <xf numFmtId="4" fontId="17" fillId="3" borderId="23" xfId="5" applyNumberFormat="1" applyFont="1" applyFill="1" applyBorder="1" applyAlignment="1">
      <alignment horizontal="center" vertical="center"/>
    </xf>
    <xf numFmtId="4" fontId="17" fillId="0" borderId="0" xfId="0" applyNumberFormat="1" applyFont="1" applyAlignment="1">
      <alignment horizontal="center" vertical="center"/>
    </xf>
    <xf numFmtId="166" fontId="17" fillId="2" borderId="14" xfId="1" applyNumberFormat="1" applyFont="1" applyFill="1" applyBorder="1" applyAlignment="1" applyProtection="1">
      <alignment horizontal="center" vertical="center" wrapText="1"/>
      <protection hidden="1"/>
    </xf>
    <xf numFmtId="164" fontId="17" fillId="2" borderId="15" xfId="1" applyFont="1" applyFill="1" applyBorder="1" applyAlignment="1" applyProtection="1">
      <alignment horizontal="center" vertical="center" wrapText="1"/>
      <protection locked="0"/>
    </xf>
    <xf numFmtId="0" fontId="17" fillId="2" borderId="15" xfId="3" applyFont="1" applyFill="1" applyBorder="1" applyAlignment="1" applyProtection="1">
      <alignment horizontal="center" vertical="center" wrapText="1"/>
      <protection hidden="1"/>
    </xf>
    <xf numFmtId="0" fontId="12" fillId="0" borderId="0" xfId="0" applyFont="1"/>
    <xf numFmtId="0" fontId="12" fillId="0" borderId="6" xfId="0" applyFont="1" applyBorder="1" applyAlignment="1">
      <alignment horizontal="left" vertical="center" wrapText="1"/>
    </xf>
    <xf numFmtId="4" fontId="13" fillId="0" borderId="36" xfId="0" applyNumberFormat="1" applyFont="1" applyBorder="1" applyAlignment="1">
      <alignment horizontal="center" vertical="center" wrapText="1"/>
    </xf>
    <xf numFmtId="1" fontId="12" fillId="0" borderId="8" xfId="0" applyNumberFormat="1" applyFont="1" applyBorder="1" applyAlignment="1">
      <alignment horizontal="center" vertical="center"/>
    </xf>
    <xf numFmtId="0" fontId="12" fillId="0" borderId="43" xfId="0" applyFont="1" applyBorder="1" applyAlignment="1">
      <alignment horizontal="left" vertical="center" wrapText="1"/>
    </xf>
    <xf numFmtId="0" fontId="12" fillId="0" borderId="43" xfId="0" applyFont="1" applyBorder="1" applyAlignment="1">
      <alignment horizontal="center" vertical="center" wrapText="1"/>
    </xf>
    <xf numFmtId="4" fontId="13" fillId="0" borderId="44" xfId="0" applyNumberFormat="1" applyFont="1" applyBorder="1" applyAlignment="1">
      <alignment horizontal="center" vertical="center" wrapText="1"/>
    </xf>
    <xf numFmtId="1" fontId="12" fillId="0" borderId="8" xfId="0" applyNumberFormat="1" applyFont="1" applyBorder="1" applyAlignment="1">
      <alignment horizontal="center" vertical="center" wrapText="1"/>
    </xf>
    <xf numFmtId="0" fontId="12" fillId="0" borderId="42" xfId="0" applyFont="1" applyBorder="1" applyAlignment="1">
      <alignment horizontal="left" vertical="center" wrapText="1"/>
    </xf>
    <xf numFmtId="0" fontId="12" fillId="0" borderId="42" xfId="0" applyFont="1" applyBorder="1" applyAlignment="1">
      <alignment horizontal="center" vertical="center" wrapText="1"/>
    </xf>
    <xf numFmtId="4" fontId="13" fillId="0" borderId="41" xfId="0" applyNumberFormat="1" applyFont="1" applyBorder="1" applyAlignment="1">
      <alignment horizontal="center" vertical="center" wrapText="1"/>
    </xf>
    <xf numFmtId="49" fontId="13" fillId="0" borderId="0" xfId="5" applyNumberFormat="1" applyFont="1" applyAlignment="1">
      <alignment horizontal="center" vertical="center" wrapText="1"/>
    </xf>
    <xf numFmtId="0" fontId="13" fillId="0" borderId="0" xfId="5" applyFont="1" applyAlignment="1">
      <alignment horizontal="left" vertical="center"/>
    </xf>
    <xf numFmtId="4" fontId="12" fillId="0" borderId="44" xfId="7" applyNumberFormat="1" applyFont="1" applyBorder="1" applyAlignment="1">
      <alignment horizontal="center" vertical="center" wrapText="1"/>
    </xf>
    <xf numFmtId="49" fontId="13" fillId="0" borderId="0" xfId="0" applyNumberFormat="1" applyFont="1" applyAlignment="1">
      <alignment horizontal="center" vertical="center"/>
    </xf>
    <xf numFmtId="49" fontId="13" fillId="0" borderId="0" xfId="0" applyNumberFormat="1" applyFont="1" applyAlignment="1">
      <alignment horizontal="left" vertical="center" wrapText="1"/>
    </xf>
    <xf numFmtId="0" fontId="0" fillId="0" borderId="0" xfId="0" applyAlignment="1">
      <alignment wrapText="1"/>
    </xf>
    <xf numFmtId="0" fontId="0" fillId="0" borderId="43" xfId="0" applyBorder="1" applyAlignment="1">
      <alignment wrapText="1"/>
    </xf>
    <xf numFmtId="0" fontId="0" fillId="0" borderId="43" xfId="0" applyBorder="1" applyAlignment="1">
      <alignment horizontal="left" vertical="center" wrapText="1"/>
    </xf>
    <xf numFmtId="0" fontId="0" fillId="0" borderId="17" xfId="0" applyBorder="1"/>
    <xf numFmtId="0" fontId="15" fillId="0" borderId="23" xfId="0" applyFont="1" applyBorder="1" applyAlignment="1">
      <alignment wrapText="1"/>
    </xf>
    <xf numFmtId="4" fontId="15" fillId="0" borderId="16" xfId="0" applyNumberFormat="1" applyFont="1" applyBorder="1" applyAlignment="1">
      <alignment horizontal="center" vertical="center"/>
    </xf>
    <xf numFmtId="0" fontId="0" fillId="0" borderId="52" xfId="0" applyBorder="1" applyAlignment="1">
      <alignment horizontal="left" vertical="center" wrapText="1"/>
    </xf>
    <xf numFmtId="1" fontId="13" fillId="0" borderId="0" xfId="0" applyNumberFormat="1" applyFont="1" applyAlignment="1">
      <alignment horizontal="center" vertical="center"/>
    </xf>
    <xf numFmtId="0" fontId="17" fillId="0" borderId="0" xfId="0" applyFont="1" applyAlignment="1">
      <alignment horizontal="justify" vertical="top" wrapText="1"/>
    </xf>
    <xf numFmtId="0" fontId="17" fillId="2" borderId="14" xfId="0" applyFont="1" applyFill="1" applyBorder="1" applyAlignment="1">
      <alignment horizontal="center" vertical="center" wrapText="1"/>
    </xf>
    <xf numFmtId="0" fontId="17" fillId="2" borderId="15" xfId="0" applyFont="1" applyFill="1" applyBorder="1" applyAlignment="1">
      <alignment horizontal="center" vertical="center" wrapText="1"/>
    </xf>
    <xf numFmtId="4" fontId="17" fillId="2" borderId="15" xfId="0" applyNumberFormat="1" applyFont="1" applyFill="1" applyBorder="1" applyAlignment="1">
      <alignment horizontal="center" vertical="center" wrapText="1"/>
    </xf>
    <xf numFmtId="4" fontId="17" fillId="2" borderId="16" xfId="0" applyNumberFormat="1" applyFont="1" applyFill="1" applyBorder="1" applyAlignment="1">
      <alignment horizontal="center" vertical="center" wrapText="1"/>
    </xf>
    <xf numFmtId="0" fontId="13" fillId="0" borderId="52" xfId="0" applyFont="1" applyBorder="1" applyAlignment="1">
      <alignment horizontal="left" vertical="top" wrapText="1"/>
    </xf>
    <xf numFmtId="0" fontId="13" fillId="0" borderId="52" xfId="0" applyFont="1" applyBorder="1" applyAlignment="1">
      <alignment horizontal="center" vertical="center"/>
    </xf>
    <xf numFmtId="0" fontId="13" fillId="5" borderId="52" xfId="0" applyFont="1" applyFill="1" applyBorder="1" applyAlignment="1">
      <alignment horizontal="justify" vertical="top" wrapText="1"/>
    </xf>
    <xf numFmtId="0" fontId="13" fillId="5" borderId="52" xfId="0" applyFont="1" applyFill="1" applyBorder="1" applyAlignment="1">
      <alignment horizontal="center" vertical="center"/>
    </xf>
    <xf numFmtId="0" fontId="13" fillId="5" borderId="0" xfId="0" applyFont="1" applyFill="1"/>
    <xf numFmtId="0" fontId="13" fillId="5" borderId="52" xfId="0" applyFont="1" applyFill="1" applyBorder="1" applyAlignment="1">
      <alignment horizontal="left" vertical="top" wrapText="1"/>
    </xf>
    <xf numFmtId="0" fontId="13" fillId="5" borderId="53" xfId="0" applyFont="1" applyFill="1" applyBorder="1" applyAlignment="1">
      <alignment horizontal="center" vertical="center"/>
    </xf>
    <xf numFmtId="1" fontId="7" fillId="2" borderId="14" xfId="1" applyNumberFormat="1" applyFont="1" applyFill="1" applyBorder="1" applyAlignment="1" applyProtection="1">
      <alignment horizontal="center" vertical="center" wrapText="1"/>
      <protection hidden="1"/>
    </xf>
    <xf numFmtId="1" fontId="13" fillId="0" borderId="56" xfId="0" applyNumberFormat="1" applyFont="1" applyBorder="1" applyAlignment="1">
      <alignment horizontal="center" vertical="center"/>
    </xf>
    <xf numFmtId="1" fontId="13" fillId="5" borderId="56" xfId="0" applyNumberFormat="1" applyFont="1" applyFill="1" applyBorder="1" applyAlignment="1">
      <alignment horizontal="center" vertical="center"/>
    </xf>
    <xf numFmtId="1" fontId="13" fillId="0" borderId="59" xfId="0" applyNumberFormat="1" applyFont="1" applyBorder="1" applyAlignment="1">
      <alignment horizontal="center" vertical="center"/>
    </xf>
    <xf numFmtId="49" fontId="13" fillId="0" borderId="60" xfId="0" applyNumberFormat="1" applyFont="1" applyBorder="1" applyAlignment="1">
      <alignment horizontal="left" vertical="top" wrapText="1"/>
    </xf>
    <xf numFmtId="0" fontId="13" fillId="0" borderId="60" xfId="0" applyFont="1" applyBorder="1" applyAlignment="1">
      <alignment horizontal="center" vertical="center"/>
    </xf>
    <xf numFmtId="4" fontId="17" fillId="2" borderId="15" xfId="3" applyNumberFormat="1" applyFont="1" applyFill="1" applyBorder="1" applyAlignment="1" applyProtection="1">
      <alignment horizontal="center" vertical="center" wrapText="1"/>
      <protection locked="0"/>
    </xf>
    <xf numFmtId="4" fontId="17" fillId="2" borderId="15" xfId="4" applyNumberFormat="1" applyFont="1" applyFill="1" applyBorder="1" applyAlignment="1">
      <alignment horizontal="center" vertical="center" wrapText="1"/>
    </xf>
    <xf numFmtId="4" fontId="17" fillId="2" borderId="16" xfId="3" applyNumberFormat="1" applyFont="1" applyFill="1" applyBorder="1" applyAlignment="1" applyProtection="1">
      <alignment horizontal="center" vertical="center" wrapText="1"/>
      <protection hidden="1"/>
    </xf>
    <xf numFmtId="166" fontId="17" fillId="3" borderId="54" xfId="1" applyNumberFormat="1" applyFont="1" applyFill="1" applyBorder="1" applyAlignment="1" applyProtection="1">
      <alignment horizontal="center" vertical="center" wrapText="1"/>
      <protection hidden="1"/>
    </xf>
    <xf numFmtId="164" fontId="17" fillId="3" borderId="31" xfId="1" applyFont="1" applyFill="1" applyBorder="1" applyAlignment="1" applyProtection="1">
      <alignment horizontal="center" vertical="center" wrapText="1"/>
      <protection locked="0"/>
    </xf>
    <xf numFmtId="4" fontId="17" fillId="3" borderId="31" xfId="3" applyNumberFormat="1" applyFont="1" applyFill="1" applyBorder="1" applyAlignment="1" applyProtection="1">
      <alignment horizontal="center" vertical="center" wrapText="1"/>
      <protection locked="0"/>
    </xf>
    <xf numFmtId="0" fontId="13" fillId="3" borderId="31" xfId="3" applyFont="1" applyFill="1" applyBorder="1" applyAlignment="1" applyProtection="1">
      <alignment horizontal="center" vertical="center" wrapText="1"/>
      <protection hidden="1"/>
    </xf>
    <xf numFmtId="4" fontId="13" fillId="3" borderId="31" xfId="4" applyNumberFormat="1" applyFont="1" applyFill="1" applyBorder="1" applyAlignment="1">
      <alignment horizontal="center" vertical="center" wrapText="1"/>
    </xf>
    <xf numFmtId="0" fontId="19" fillId="0" borderId="8" xfId="0" applyFont="1" applyBorder="1" applyAlignment="1">
      <alignment horizontal="center" vertical="center" wrapText="1"/>
    </xf>
    <xf numFmtId="0" fontId="19" fillId="0" borderId="52" xfId="0" applyFont="1" applyBorder="1" applyAlignment="1">
      <alignment vertical="center" wrapText="1"/>
    </xf>
    <xf numFmtId="0" fontId="19" fillId="0" borderId="52" xfId="0" applyFont="1" applyBorder="1" applyAlignment="1">
      <alignment horizontal="center" vertical="center" wrapText="1"/>
    </xf>
    <xf numFmtId="0" fontId="19" fillId="0" borderId="52" xfId="0" applyFont="1" applyBorder="1" applyAlignment="1">
      <alignment horizontal="justify" vertical="center" wrapText="1"/>
    </xf>
    <xf numFmtId="0" fontId="19" fillId="0" borderId="10" xfId="0" applyFont="1" applyBorder="1" applyAlignment="1">
      <alignment horizontal="center" vertical="center" wrapText="1"/>
    </xf>
    <xf numFmtId="0" fontId="19" fillId="0" borderId="11" xfId="0" applyFont="1" applyBorder="1" applyAlignment="1">
      <alignment horizontal="justify" vertical="center" wrapText="1"/>
    </xf>
    <xf numFmtId="0" fontId="19" fillId="0" borderId="11" xfId="0" applyFont="1" applyBorder="1" applyAlignment="1">
      <alignment horizontal="center" vertical="center" wrapText="1"/>
    </xf>
    <xf numFmtId="0" fontId="19" fillId="5" borderId="8" xfId="0" applyFont="1" applyFill="1" applyBorder="1" applyAlignment="1">
      <alignment horizontal="center" vertical="center" wrapText="1"/>
    </xf>
    <xf numFmtId="0" fontId="19" fillId="5" borderId="52" xfId="0" applyFont="1" applyFill="1" applyBorder="1" applyAlignment="1">
      <alignment vertical="center" wrapText="1"/>
    </xf>
    <xf numFmtId="0" fontId="19" fillId="5" borderId="52" xfId="0" applyFont="1" applyFill="1" applyBorder="1" applyAlignment="1">
      <alignment horizontal="center" vertical="center" wrapText="1"/>
    </xf>
    <xf numFmtId="0" fontId="19" fillId="0" borderId="43" xfId="0" applyFont="1" applyBorder="1" applyAlignment="1">
      <alignment horizontal="center" vertical="center" wrapText="1"/>
    </xf>
    <xf numFmtId="0" fontId="19" fillId="0" borderId="43" xfId="0" applyFont="1" applyBorder="1" applyAlignment="1">
      <alignment vertical="center" wrapText="1"/>
    </xf>
    <xf numFmtId="164" fontId="17" fillId="3" borderId="23" xfId="1" applyFont="1" applyFill="1" applyBorder="1" applyAlignment="1" applyProtection="1">
      <alignment horizontal="center" vertical="center" wrapText="1"/>
      <protection locked="0"/>
    </xf>
    <xf numFmtId="164" fontId="17" fillId="3" borderId="17" xfId="1" applyFont="1" applyFill="1" applyBorder="1" applyAlignment="1" applyProtection="1">
      <alignment horizontal="center" vertical="center" wrapText="1"/>
      <protection locked="0"/>
    </xf>
    <xf numFmtId="0" fontId="0" fillId="0" borderId="43" xfId="6" applyNumberFormat="1" applyFont="1" applyBorder="1" applyAlignment="1">
      <alignment vertical="top" wrapText="1"/>
    </xf>
    <xf numFmtId="0" fontId="0" fillId="0" borderId="43" xfId="6" applyNumberFormat="1" applyFont="1" applyBorder="1" applyAlignment="1">
      <alignment horizontal="center" vertical="center" wrapText="1"/>
    </xf>
    <xf numFmtId="167" fontId="0" fillId="0" borderId="43" xfId="0" applyNumberFormat="1" applyBorder="1" applyAlignment="1">
      <alignment horizontal="center" vertical="center" wrapText="1"/>
    </xf>
    <xf numFmtId="4" fontId="0" fillId="0" borderId="43" xfId="0" applyNumberFormat="1" applyBorder="1" applyAlignment="1">
      <alignment horizontal="center" vertical="center" wrapText="1"/>
    </xf>
    <xf numFmtId="0" fontId="19" fillId="0" borderId="12" xfId="0" applyFont="1" applyBorder="1" applyAlignment="1">
      <alignment horizontal="center" vertical="center" wrapText="1"/>
    </xf>
    <xf numFmtId="0" fontId="19" fillId="0" borderId="62" xfId="0" applyFont="1" applyBorder="1" applyAlignment="1">
      <alignment horizontal="center" vertical="center" wrapText="1"/>
    </xf>
    <xf numFmtId="0" fontId="19" fillId="0" borderId="62" xfId="0" applyFont="1" applyBorder="1" applyAlignment="1">
      <alignment vertical="center" wrapText="1"/>
    </xf>
    <xf numFmtId="0" fontId="0" fillId="0" borderId="43" xfId="6" applyNumberFormat="1" applyFont="1" applyBorder="1" applyAlignment="1">
      <alignment vertical="center" wrapText="1"/>
    </xf>
    <xf numFmtId="0" fontId="14" fillId="0" borderId="8" xfId="0" applyFont="1" applyBorder="1" applyAlignment="1">
      <alignment horizontal="center" vertical="center" wrapText="1"/>
    </xf>
    <xf numFmtId="0" fontId="14" fillId="0" borderId="1" xfId="0" applyFont="1" applyBorder="1" applyAlignment="1">
      <alignment horizontal="justify" vertical="center" wrapText="1"/>
    </xf>
    <xf numFmtId="0" fontId="14" fillId="0" borderId="1" xfId="0" applyFont="1" applyBorder="1" applyAlignment="1">
      <alignment horizontal="center" vertical="center" wrapText="1"/>
    </xf>
    <xf numFmtId="0" fontId="8" fillId="0" borderId="0" xfId="9" applyFont="1" applyAlignment="1">
      <alignment horizontal="left" vertical="top" wrapText="1"/>
    </xf>
    <xf numFmtId="1" fontId="17" fillId="2" borderId="14" xfId="1" applyNumberFormat="1" applyFont="1" applyFill="1" applyBorder="1" applyAlignment="1" applyProtection="1">
      <alignment horizontal="center" vertical="center" wrapText="1"/>
      <protection hidden="1"/>
    </xf>
    <xf numFmtId="0" fontId="13" fillId="0" borderId="31" xfId="9" applyFont="1" applyBorder="1" applyAlignment="1">
      <alignment horizontal="center" vertical="center"/>
    </xf>
    <xf numFmtId="0" fontId="14" fillId="0" borderId="62" xfId="0" applyFont="1" applyBorder="1" applyAlignment="1">
      <alignment vertical="center" wrapText="1"/>
    </xf>
    <xf numFmtId="1" fontId="13" fillId="0" borderId="0" xfId="9" applyNumberFormat="1" applyFont="1" applyAlignment="1">
      <alignment horizontal="center" vertical="center"/>
    </xf>
    <xf numFmtId="1" fontId="12" fillId="0" borderId="0" xfId="0" applyNumberFormat="1" applyFont="1" applyAlignment="1">
      <alignment horizontal="center" vertical="center"/>
    </xf>
    <xf numFmtId="0" fontId="14" fillId="0" borderId="11" xfId="0" applyFont="1" applyBorder="1" applyAlignment="1">
      <alignment horizontal="center" vertical="center" wrapText="1"/>
    </xf>
    <xf numFmtId="0" fontId="8" fillId="0" borderId="4" xfId="9" applyFont="1" applyBorder="1" applyAlignment="1">
      <alignment horizontal="left" vertical="top" wrapText="1"/>
    </xf>
    <xf numFmtId="0" fontId="8" fillId="0" borderId="5" xfId="9" applyFont="1" applyBorder="1" applyAlignment="1">
      <alignment horizontal="left" vertical="top" wrapText="1"/>
    </xf>
    <xf numFmtId="1" fontId="5" fillId="0" borderId="0" xfId="0" applyNumberFormat="1" applyFont="1" applyAlignment="1">
      <alignment horizontal="center" vertical="center"/>
    </xf>
    <xf numFmtId="49" fontId="8" fillId="3" borderId="17" xfId="5" applyNumberFormat="1" applyFont="1" applyFill="1" applyBorder="1" applyAlignment="1">
      <alignment horizontal="center" vertical="center"/>
    </xf>
    <xf numFmtId="0" fontId="6" fillId="3" borderId="23" xfId="7" applyFont="1" applyFill="1" applyBorder="1" applyAlignment="1">
      <alignment horizontal="left" vertical="center"/>
    </xf>
    <xf numFmtId="0" fontId="7" fillId="3" borderId="23" xfId="5" applyFont="1" applyFill="1" applyBorder="1" applyAlignment="1">
      <alignment horizontal="center" vertical="center"/>
    </xf>
    <xf numFmtId="4" fontId="7" fillId="3" borderId="23" xfId="5" applyNumberFormat="1" applyFont="1" applyFill="1" applyBorder="1" applyAlignment="1">
      <alignment horizontal="center" vertical="center"/>
    </xf>
    <xf numFmtId="0" fontId="9" fillId="0" borderId="0" xfId="0" applyFont="1" applyAlignment="1">
      <alignment horizontal="left" vertical="top" wrapText="1"/>
    </xf>
    <xf numFmtId="49" fontId="8" fillId="0" borderId="48" xfId="0" applyNumberFormat="1" applyFont="1" applyBorder="1" applyAlignment="1">
      <alignment horizontal="center" vertical="center"/>
    </xf>
    <xf numFmtId="168" fontId="8" fillId="0" borderId="48" xfId="0" applyNumberFormat="1" applyFont="1" applyBorder="1" applyAlignment="1">
      <alignment horizontal="center" vertical="center"/>
    </xf>
    <xf numFmtId="49" fontId="8" fillId="0" borderId="47" xfId="0" applyNumberFormat="1" applyFont="1" applyBorder="1" applyAlignment="1">
      <alignment horizontal="center" vertical="center"/>
    </xf>
    <xf numFmtId="168" fontId="8" fillId="0" borderId="47" xfId="0" applyNumberFormat="1" applyFont="1" applyBorder="1" applyAlignment="1">
      <alignment horizontal="center" vertical="center"/>
    </xf>
    <xf numFmtId="0" fontId="9" fillId="0" borderId="49" xfId="0" applyFont="1" applyBorder="1" applyAlignment="1">
      <alignment horizontal="left" vertical="top" wrapText="1"/>
    </xf>
    <xf numFmtId="0" fontId="8" fillId="0" borderId="49" xfId="0" applyFont="1" applyBorder="1" applyAlignment="1">
      <alignment horizontal="left" vertical="top" wrapText="1"/>
    </xf>
    <xf numFmtId="0" fontId="5" fillId="0" borderId="49" xfId="0" applyFont="1" applyBorder="1" applyAlignment="1">
      <alignment horizontal="justify" vertical="top" wrapText="1"/>
    </xf>
    <xf numFmtId="4" fontId="5" fillId="0" borderId="49" xfId="0" applyNumberFormat="1" applyFont="1" applyBorder="1" applyAlignment="1">
      <alignment horizontal="justify" vertical="top" wrapText="1"/>
    </xf>
    <xf numFmtId="49" fontId="5" fillId="0" borderId="0" xfId="0" applyNumberFormat="1" applyFont="1" applyAlignment="1">
      <alignment horizontal="center" vertical="center"/>
    </xf>
    <xf numFmtId="49" fontId="8" fillId="0" borderId="50" xfId="0" applyNumberFormat="1" applyFont="1" applyBorder="1" applyAlignment="1">
      <alignment horizontal="center" vertical="center" wrapText="1"/>
    </xf>
    <xf numFmtId="49" fontId="8" fillId="0" borderId="58" xfId="0" applyNumberFormat="1" applyFont="1" applyBorder="1" applyAlignment="1">
      <alignment horizontal="center" vertical="center"/>
    </xf>
    <xf numFmtId="168" fontId="8" fillId="0" borderId="58" xfId="0" applyNumberFormat="1" applyFont="1" applyBorder="1" applyAlignment="1">
      <alignment horizontal="center" vertical="center"/>
    </xf>
    <xf numFmtId="49" fontId="8" fillId="0" borderId="68" xfId="0" applyNumberFormat="1" applyFont="1" applyBorder="1" applyAlignment="1">
      <alignment horizontal="center" vertical="center" wrapText="1"/>
    </xf>
    <xf numFmtId="0" fontId="9" fillId="0" borderId="69" xfId="0" applyFont="1" applyBorder="1" applyAlignment="1">
      <alignment horizontal="left" vertical="top" wrapText="1"/>
    </xf>
    <xf numFmtId="49" fontId="8" fillId="0" borderId="70" xfId="0" applyNumberFormat="1" applyFont="1" applyBorder="1" applyAlignment="1">
      <alignment horizontal="center" vertical="center"/>
    </xf>
    <xf numFmtId="168" fontId="8" fillId="0" borderId="70" xfId="0" applyNumberFormat="1" applyFont="1" applyBorder="1" applyAlignment="1">
      <alignment horizontal="center" vertical="center"/>
    </xf>
    <xf numFmtId="0" fontId="5" fillId="0" borderId="0" xfId="0" applyFont="1" applyAlignment="1">
      <alignment vertical="top" wrapText="1"/>
    </xf>
    <xf numFmtId="1" fontId="8" fillId="0" borderId="67" xfId="0" applyNumberFormat="1" applyFont="1" applyBorder="1" applyAlignment="1" applyProtection="1">
      <alignment horizontal="center" vertical="center" wrapText="1"/>
      <protection locked="0"/>
    </xf>
    <xf numFmtId="1" fontId="8" fillId="0" borderId="50" xfId="0" applyNumberFormat="1" applyFont="1" applyBorder="1" applyAlignment="1" applyProtection="1">
      <alignment horizontal="center" vertical="center" wrapText="1"/>
      <protection locked="0"/>
    </xf>
    <xf numFmtId="1" fontId="8" fillId="0" borderId="71" xfId="0" applyNumberFormat="1" applyFont="1" applyBorder="1" applyAlignment="1" applyProtection="1">
      <alignment horizontal="center" vertical="center" wrapText="1"/>
      <protection locked="0"/>
    </xf>
    <xf numFmtId="0" fontId="9" fillId="0" borderId="72" xfId="0" applyFont="1" applyBorder="1" applyAlignment="1">
      <alignment horizontal="left" vertical="top" wrapText="1"/>
    </xf>
    <xf numFmtId="49" fontId="8" fillId="0" borderId="72" xfId="0" applyNumberFormat="1" applyFont="1" applyBorder="1" applyAlignment="1">
      <alignment horizontal="center" vertical="center"/>
    </xf>
    <xf numFmtId="168" fontId="8" fillId="0" borderId="72" xfId="0" applyNumberFormat="1" applyFont="1" applyBorder="1" applyAlignment="1">
      <alignment horizontal="center" vertical="center"/>
    </xf>
    <xf numFmtId="1" fontId="8" fillId="0" borderId="73" xfId="0" applyNumberFormat="1" applyFont="1" applyBorder="1" applyAlignment="1" applyProtection="1">
      <alignment horizontal="center" vertical="center" wrapText="1"/>
      <protection locked="0"/>
    </xf>
    <xf numFmtId="0" fontId="9" fillId="0" borderId="37" xfId="0" applyFont="1" applyBorder="1" applyAlignment="1">
      <alignment horizontal="left" vertical="top" wrapText="1"/>
    </xf>
    <xf numFmtId="49" fontId="8" fillId="0" borderId="74" xfId="0" applyNumberFormat="1" applyFont="1" applyBorder="1" applyAlignment="1">
      <alignment horizontal="center" vertical="center"/>
    </xf>
    <xf numFmtId="168" fontId="8" fillId="0" borderId="74" xfId="0" applyNumberFormat="1" applyFont="1" applyBorder="1" applyAlignment="1">
      <alignment horizontal="center" vertical="center"/>
    </xf>
    <xf numFmtId="49" fontId="8" fillId="0" borderId="51" xfId="0" applyNumberFormat="1" applyFont="1" applyBorder="1" applyAlignment="1">
      <alignment horizontal="center" vertical="center" wrapText="1"/>
    </xf>
    <xf numFmtId="0" fontId="5" fillId="0" borderId="72" xfId="0" applyFont="1" applyBorder="1" applyAlignment="1">
      <alignment horizontal="justify" vertical="top" wrapText="1"/>
    </xf>
    <xf numFmtId="0" fontId="9" fillId="0" borderId="75" xfId="0" applyFont="1" applyBorder="1" applyAlignment="1">
      <alignment horizontal="left" vertical="top" wrapText="1"/>
    </xf>
    <xf numFmtId="0" fontId="9" fillId="0" borderId="74" xfId="0" applyFont="1" applyBorder="1" applyAlignment="1">
      <alignment horizontal="left" vertical="top" wrapText="1"/>
    </xf>
    <xf numFmtId="0" fontId="5" fillId="0" borderId="74" xfId="0" applyFont="1" applyBorder="1" applyAlignment="1">
      <alignment horizontal="left" vertical="top" wrapText="1"/>
    </xf>
    <xf numFmtId="0" fontId="5" fillId="0" borderId="75" xfId="0" applyFont="1" applyBorder="1" applyAlignment="1">
      <alignment horizontal="left" vertical="top" wrapText="1"/>
    </xf>
    <xf numFmtId="49" fontId="8" fillId="0" borderId="67" xfId="0" applyNumberFormat="1" applyFont="1" applyBorder="1" applyAlignment="1">
      <alignment horizontal="center" vertical="center" wrapText="1"/>
    </xf>
    <xf numFmtId="0" fontId="13" fillId="0" borderId="28" xfId="0" applyFont="1" applyBorder="1" applyAlignment="1">
      <alignment horizontal="center" vertical="center"/>
    </xf>
    <xf numFmtId="0" fontId="13" fillId="0" borderId="76" xfId="0" applyFont="1" applyBorder="1" applyAlignment="1">
      <alignment horizontal="center" vertical="center"/>
    </xf>
    <xf numFmtId="0" fontId="13" fillId="0" borderId="1" xfId="0" applyFont="1" applyBorder="1" applyAlignment="1" applyProtection="1">
      <alignment horizontal="left" vertical="center" wrapText="1"/>
      <protection hidden="1"/>
    </xf>
    <xf numFmtId="0" fontId="14" fillId="0" borderId="12" xfId="0" applyFont="1" applyBorder="1" applyAlignment="1">
      <alignment horizontal="center" vertical="center" wrapText="1"/>
    </xf>
    <xf numFmtId="4" fontId="19" fillId="0" borderId="77" xfId="0" applyNumberFormat="1" applyFont="1" applyBorder="1" applyAlignment="1">
      <alignment horizontal="center" vertical="center" wrapText="1"/>
    </xf>
    <xf numFmtId="4" fontId="19" fillId="0" borderId="78" xfId="0" applyNumberFormat="1" applyFont="1" applyBorder="1" applyAlignment="1">
      <alignment horizontal="center" vertical="center" wrapText="1"/>
    </xf>
    <xf numFmtId="4" fontId="15" fillId="0" borderId="0" xfId="0" applyNumberFormat="1" applyFont="1" applyAlignment="1">
      <alignment horizontal="center" vertical="center" wrapText="1"/>
    </xf>
    <xf numFmtId="4" fontId="6" fillId="0" borderId="55" xfId="1" applyNumberFormat="1" applyFont="1" applyFill="1" applyBorder="1" applyAlignment="1">
      <alignment horizontal="center" vertical="center"/>
    </xf>
    <xf numFmtId="0" fontId="17" fillId="3" borderId="23" xfId="0" applyFont="1" applyFill="1" applyBorder="1" applyAlignment="1">
      <alignment vertical="center" wrapText="1"/>
    </xf>
    <xf numFmtId="0" fontId="13" fillId="0" borderId="33" xfId="0" applyFont="1" applyBorder="1" applyAlignment="1">
      <alignment horizontal="center" vertical="center"/>
    </xf>
    <xf numFmtId="0" fontId="13" fillId="0" borderId="6" xfId="0" applyFont="1" applyBorder="1" applyAlignment="1">
      <alignment vertical="center" wrapText="1"/>
    </xf>
    <xf numFmtId="0" fontId="13" fillId="0" borderId="35" xfId="0" applyFont="1" applyBorder="1" applyAlignment="1">
      <alignment horizontal="center" vertical="center" wrapText="1"/>
    </xf>
    <xf numFmtId="1" fontId="13" fillId="0" borderId="5" xfId="0" applyNumberFormat="1" applyFont="1" applyBorder="1" applyAlignment="1">
      <alignment horizontal="center" vertical="center" wrapText="1"/>
    </xf>
    <xf numFmtId="0" fontId="13" fillId="0" borderId="38" xfId="0" applyFont="1" applyBorder="1" applyAlignment="1">
      <alignment horizontal="center" vertical="center"/>
    </xf>
    <xf numFmtId="0" fontId="13" fillId="0" borderId="1" xfId="0" applyFont="1" applyBorder="1" applyAlignment="1">
      <alignment vertical="center" wrapText="1"/>
    </xf>
    <xf numFmtId="0" fontId="13" fillId="0" borderId="34" xfId="0" applyFont="1" applyBorder="1" applyAlignment="1">
      <alignment horizontal="center" vertical="center" wrapText="1"/>
    </xf>
    <xf numFmtId="1" fontId="13" fillId="0" borderId="3" xfId="0" applyNumberFormat="1" applyFont="1" applyBorder="1" applyAlignment="1">
      <alignment horizontal="center" vertical="center" wrapText="1"/>
    </xf>
    <xf numFmtId="0" fontId="13" fillId="0" borderId="44" xfId="0" applyFont="1" applyBorder="1" applyAlignment="1">
      <alignment horizontal="center" vertical="center" wrapText="1"/>
    </xf>
    <xf numFmtId="1" fontId="13" fillId="0" borderId="1" xfId="0" applyNumberFormat="1" applyFont="1" applyBorder="1" applyAlignment="1">
      <alignment horizontal="center" vertical="center" wrapText="1"/>
    </xf>
    <xf numFmtId="0" fontId="19" fillId="0" borderId="75" xfId="0" applyFont="1" applyBorder="1" applyAlignment="1">
      <alignment horizontal="justify" vertical="center" wrapText="1"/>
    </xf>
    <xf numFmtId="0" fontId="19" fillId="0" borderId="66" xfId="0" applyFont="1" applyBorder="1" applyAlignment="1">
      <alignment horizontal="center" vertical="center" wrapText="1"/>
    </xf>
    <xf numFmtId="0" fontId="13" fillId="0" borderId="25" xfId="0" applyFont="1" applyBorder="1" applyAlignment="1">
      <alignment horizontal="center" vertical="center"/>
    </xf>
    <xf numFmtId="0" fontId="13" fillId="0" borderId="26" xfId="0" applyFont="1" applyBorder="1" applyAlignment="1">
      <alignment vertical="center" wrapText="1"/>
    </xf>
    <xf numFmtId="0" fontId="13" fillId="0" borderId="46" xfId="0" applyFont="1" applyBorder="1" applyAlignment="1">
      <alignment horizontal="center" vertical="center" wrapText="1"/>
    </xf>
    <xf numFmtId="1" fontId="13" fillId="0" borderId="26" xfId="0" applyNumberFormat="1" applyFont="1" applyBorder="1" applyAlignment="1">
      <alignment horizontal="center" vertical="center" wrapText="1"/>
    </xf>
    <xf numFmtId="0" fontId="13" fillId="0" borderId="39" xfId="0" applyFont="1" applyBorder="1" applyAlignment="1">
      <alignment horizontal="center" vertical="center"/>
    </xf>
    <xf numFmtId="0" fontId="13" fillId="0" borderId="11" xfId="0" applyFont="1" applyBorder="1" applyAlignment="1">
      <alignment vertical="center" wrapText="1"/>
    </xf>
    <xf numFmtId="0" fontId="13" fillId="0" borderId="40" xfId="0" applyFont="1" applyBorder="1" applyAlignment="1">
      <alignment horizontal="center" vertical="center" wrapText="1"/>
    </xf>
    <xf numFmtId="1" fontId="13" fillId="0" borderId="11" xfId="0" applyNumberFormat="1" applyFont="1" applyBorder="1" applyAlignment="1">
      <alignment horizontal="center" vertical="center" wrapText="1"/>
    </xf>
    <xf numFmtId="4" fontId="17" fillId="3" borderId="24" xfId="1" applyNumberFormat="1" applyFont="1" applyFill="1" applyBorder="1" applyAlignment="1" applyProtection="1">
      <alignment horizontal="center" vertical="center" wrapText="1"/>
      <protection locked="0"/>
    </xf>
    <xf numFmtId="4" fontId="0" fillId="0" borderId="0" xfId="0" applyNumberFormat="1"/>
    <xf numFmtId="4" fontId="5" fillId="0" borderId="0" xfId="0" applyNumberFormat="1" applyFont="1"/>
    <xf numFmtId="0" fontId="5" fillId="0" borderId="31" xfId="0" applyFont="1" applyBorder="1"/>
    <xf numFmtId="4" fontId="5" fillId="0" borderId="31" xfId="0" applyNumberFormat="1" applyFont="1" applyBorder="1" applyAlignment="1">
      <alignment horizontal="center" vertical="center"/>
    </xf>
    <xf numFmtId="166" fontId="7" fillId="2" borderId="14" xfId="11" applyNumberFormat="1" applyFont="1" applyFill="1" applyBorder="1" applyAlignment="1" applyProtection="1">
      <alignment horizontal="center" vertical="center" wrapText="1"/>
      <protection hidden="1"/>
    </xf>
    <xf numFmtId="164" fontId="7" fillId="2" borderId="15" xfId="11" applyFont="1" applyFill="1" applyBorder="1" applyAlignment="1" applyProtection="1">
      <alignment horizontal="center" vertical="center" wrapText="1"/>
      <protection locked="0"/>
    </xf>
    <xf numFmtId="4" fontId="7" fillId="2" borderId="15" xfId="12" applyNumberFormat="1" applyFont="1" applyFill="1" applyBorder="1" applyAlignment="1" applyProtection="1">
      <alignment horizontal="center" vertical="center" wrapText="1"/>
      <protection locked="0"/>
    </xf>
    <xf numFmtId="0" fontId="7" fillId="2" borderId="15" xfId="12" applyFont="1" applyFill="1" applyBorder="1" applyAlignment="1" applyProtection="1">
      <alignment horizontal="center" vertical="center" wrapText="1"/>
      <protection hidden="1"/>
    </xf>
    <xf numFmtId="4" fontId="7" fillId="2" borderId="16" xfId="12" applyNumberFormat="1" applyFont="1" applyFill="1" applyBorder="1" applyAlignment="1" applyProtection="1">
      <alignment horizontal="center" vertical="center" wrapText="1"/>
      <protection hidden="1"/>
    </xf>
    <xf numFmtId="0" fontId="14" fillId="0" borderId="52" xfId="0" applyFont="1" applyBorder="1" applyAlignment="1">
      <alignment horizontal="left" vertical="center" wrapText="1"/>
    </xf>
    <xf numFmtId="0" fontId="14" fillId="0" borderId="52"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62" xfId="0" applyFont="1" applyBorder="1" applyAlignment="1">
      <alignment horizontal="justify" vertical="center" wrapText="1"/>
    </xf>
    <xf numFmtId="0" fontId="8" fillId="0" borderId="66" xfId="0" applyFont="1" applyBorder="1" applyAlignment="1" applyProtection="1">
      <alignment horizontal="left" vertical="center" wrapText="1"/>
      <protection hidden="1"/>
    </xf>
    <xf numFmtId="164" fontId="5" fillId="0" borderId="66" xfId="1" applyFont="1" applyFill="1" applyBorder="1" applyAlignment="1">
      <alignment horizontal="center" vertical="center"/>
    </xf>
    <xf numFmtId="4" fontId="7" fillId="3" borderId="24" xfId="1" applyNumberFormat="1" applyFont="1" applyFill="1" applyBorder="1" applyAlignment="1" applyProtection="1">
      <alignment horizontal="center" vertical="center" wrapText="1"/>
      <protection locked="0"/>
    </xf>
    <xf numFmtId="0" fontId="0" fillId="0" borderId="0" xfId="0" applyAlignment="1">
      <alignment horizontal="center" vertical="center"/>
    </xf>
    <xf numFmtId="0" fontId="0" fillId="7" borderId="17" xfId="0" applyFill="1" applyBorder="1"/>
    <xf numFmtId="0" fontId="15" fillId="7" borderId="23" xfId="0" applyFont="1" applyFill="1" applyBorder="1" applyAlignment="1">
      <alignment wrapText="1"/>
    </xf>
    <xf numFmtId="4" fontId="15" fillId="7" borderId="16" xfId="0" applyNumberFormat="1" applyFont="1" applyFill="1" applyBorder="1" applyAlignment="1">
      <alignment horizontal="center" vertical="center"/>
    </xf>
    <xf numFmtId="0" fontId="0" fillId="4" borderId="17" xfId="0" applyFill="1" applyBorder="1"/>
    <xf numFmtId="0" fontId="15" fillId="4" borderId="23" xfId="0" applyFont="1" applyFill="1" applyBorder="1" applyAlignment="1">
      <alignment wrapText="1"/>
    </xf>
    <xf numFmtId="4" fontId="15" fillId="4" borderId="16" xfId="0" applyNumberFormat="1" applyFont="1" applyFill="1" applyBorder="1" applyAlignment="1">
      <alignment horizontal="center" vertical="center"/>
    </xf>
    <xf numFmtId="0" fontId="15" fillId="0" borderId="0" xfId="0" applyFont="1" applyAlignment="1">
      <alignment horizontal="center" vertical="center"/>
    </xf>
    <xf numFmtId="4" fontId="19" fillId="0" borderId="62" xfId="0" applyNumberFormat="1" applyFont="1" applyBorder="1" applyAlignment="1">
      <alignment horizontal="center" vertical="center" wrapText="1"/>
    </xf>
    <xf numFmtId="4" fontId="17" fillId="3" borderId="23" xfId="1" applyNumberFormat="1" applyFont="1" applyFill="1" applyBorder="1" applyAlignment="1" applyProtection="1">
      <alignment horizontal="center" vertical="center" wrapText="1"/>
      <protection locked="0"/>
    </xf>
    <xf numFmtId="4" fontId="7" fillId="3" borderId="23" xfId="1" applyNumberFormat="1" applyFont="1" applyFill="1" applyBorder="1" applyAlignment="1" applyProtection="1">
      <alignment vertical="center" wrapText="1"/>
      <protection locked="0"/>
    </xf>
    <xf numFmtId="4" fontId="7" fillId="3" borderId="24" xfId="1" applyNumberFormat="1" applyFont="1" applyFill="1" applyBorder="1" applyAlignment="1" applyProtection="1">
      <alignment vertical="center" wrapText="1"/>
      <protection locked="0"/>
    </xf>
    <xf numFmtId="4" fontId="13" fillId="5" borderId="77" xfId="9" applyNumberFormat="1" applyFont="1" applyFill="1" applyBorder="1" applyAlignment="1">
      <alignment horizontal="center" vertical="center"/>
    </xf>
    <xf numFmtId="2" fontId="19" fillId="0" borderId="43" xfId="0" applyNumberFormat="1" applyFont="1" applyBorder="1" applyAlignment="1">
      <alignment horizontal="center" vertical="center" wrapText="1"/>
    </xf>
    <xf numFmtId="0" fontId="0" fillId="0" borderId="23" xfId="0" applyBorder="1"/>
    <xf numFmtId="0" fontId="8" fillId="0" borderId="78" xfId="9" applyFont="1" applyBorder="1" applyAlignment="1">
      <alignment horizontal="left" vertical="top" wrapText="1"/>
    </xf>
    <xf numFmtId="0" fontId="13" fillId="0" borderId="77" xfId="9" applyFont="1" applyBorder="1" applyAlignment="1">
      <alignment horizontal="center" vertical="center"/>
    </xf>
    <xf numFmtId="1" fontId="13" fillId="0" borderId="82" xfId="9" applyNumberFormat="1" applyFont="1" applyBorder="1" applyAlignment="1">
      <alignment horizontal="center" vertical="center"/>
    </xf>
    <xf numFmtId="0" fontId="8" fillId="5" borderId="77" xfId="9" applyFont="1" applyFill="1" applyBorder="1" applyAlignment="1">
      <alignment horizontal="left" vertical="top" wrapText="1"/>
    </xf>
    <xf numFmtId="0" fontId="13" fillId="5" borderId="77" xfId="9" applyFont="1" applyFill="1" applyBorder="1" applyAlignment="1">
      <alignment horizontal="center" vertical="center"/>
    </xf>
    <xf numFmtId="0" fontId="14" fillId="0" borderId="77" xfId="0" applyFont="1" applyBorder="1" applyAlignment="1">
      <alignment horizontal="justify" vertical="center" wrapText="1"/>
    </xf>
    <xf numFmtId="0" fontId="19" fillId="0" borderId="77" xfId="0" applyFont="1" applyBorder="1" applyAlignment="1">
      <alignment horizontal="center" vertical="center" wrapText="1"/>
    </xf>
    <xf numFmtId="0" fontId="14" fillId="0" borderId="75" xfId="0" applyFont="1" applyBorder="1" applyAlignment="1">
      <alignment horizontal="justify" vertical="center" wrapText="1"/>
    </xf>
    <xf numFmtId="0" fontId="14" fillId="0" borderId="78" xfId="0" applyFont="1" applyBorder="1" applyAlignment="1">
      <alignment horizontal="center" vertical="center" wrapText="1"/>
    </xf>
    <xf numFmtId="0" fontId="14" fillId="0" borderId="59" xfId="0" applyFont="1" applyBorder="1" applyAlignment="1">
      <alignment horizontal="center" vertical="center" wrapText="1"/>
    </xf>
    <xf numFmtId="0" fontId="14" fillId="0" borderId="84" xfId="0" applyFont="1" applyBorder="1" applyAlignment="1">
      <alignment horizontal="justify" vertical="center" wrapText="1"/>
    </xf>
    <xf numFmtId="0" fontId="14" fillId="0" borderId="60" xfId="0" applyFont="1" applyBorder="1" applyAlignment="1">
      <alignment horizontal="center" vertical="center" wrapText="1"/>
    </xf>
    <xf numFmtId="4" fontId="17" fillId="3" borderId="24" xfId="0" applyNumberFormat="1" applyFont="1" applyFill="1" applyBorder="1" applyAlignment="1">
      <alignment vertical="center" wrapText="1"/>
    </xf>
    <xf numFmtId="0" fontId="22" fillId="0" borderId="0" xfId="0" applyFont="1"/>
    <xf numFmtId="0" fontId="22" fillId="0" borderId="0" xfId="0" applyFont="1" applyAlignment="1">
      <alignment wrapText="1"/>
    </xf>
    <xf numFmtId="4" fontId="19" fillId="0" borderId="5" xfId="0" applyNumberFormat="1" applyFont="1" applyBorder="1" applyAlignment="1">
      <alignment horizontal="center" vertical="center" wrapText="1"/>
    </xf>
    <xf numFmtId="0" fontId="19" fillId="0" borderId="5" xfId="0" applyFont="1" applyBorder="1" applyAlignment="1">
      <alignment horizontal="center" vertical="center" wrapText="1"/>
    </xf>
    <xf numFmtId="0" fontId="0" fillId="8" borderId="17" xfId="0" applyFill="1" applyBorder="1"/>
    <xf numFmtId="0" fontId="15" fillId="8" borderId="23" xfId="0" applyFont="1" applyFill="1" applyBorder="1" applyAlignment="1">
      <alignment wrapText="1"/>
    </xf>
    <xf numFmtId="1" fontId="13" fillId="0" borderId="88" xfId="9" applyNumberFormat="1" applyFont="1" applyBorder="1" applyAlignment="1">
      <alignment horizontal="center" vertical="center"/>
    </xf>
    <xf numFmtId="0" fontId="8" fillId="5" borderId="85" xfId="9" applyFont="1" applyFill="1" applyBorder="1" applyAlignment="1">
      <alignment horizontal="left" vertical="top" wrapText="1"/>
    </xf>
    <xf numFmtId="0" fontId="13" fillId="5" borderId="85" xfId="9" applyFont="1" applyFill="1" applyBorder="1" applyAlignment="1">
      <alignment horizontal="center" vertical="center"/>
    </xf>
    <xf numFmtId="4" fontId="13" fillId="5" borderId="85" xfId="9" applyNumberFormat="1" applyFont="1" applyFill="1" applyBorder="1" applyAlignment="1">
      <alignment horizontal="center" vertical="center"/>
    </xf>
    <xf numFmtId="0" fontId="15" fillId="0" borderId="0" xfId="0" applyFont="1" applyAlignment="1">
      <alignment horizontal="center" vertical="center" wrapText="1"/>
    </xf>
    <xf numFmtId="0" fontId="6" fillId="0" borderId="17" xfId="0" applyFont="1" applyBorder="1" applyAlignment="1">
      <alignment horizontal="center" vertical="center"/>
    </xf>
    <xf numFmtId="1" fontId="5" fillId="0" borderId="0" xfId="0" applyNumberFormat="1" applyFont="1"/>
    <xf numFmtId="1" fontId="6" fillId="2" borderId="14" xfId="0" applyNumberFormat="1" applyFont="1" applyFill="1" applyBorder="1" applyAlignment="1">
      <alignment horizontal="center" vertical="center" wrapText="1"/>
    </xf>
    <xf numFmtId="1" fontId="6" fillId="3" borderId="14" xfId="0" applyNumberFormat="1" applyFont="1" applyFill="1" applyBorder="1" applyAlignment="1">
      <alignment horizontal="center" vertical="center" wrapText="1"/>
    </xf>
    <xf numFmtId="49" fontId="5" fillId="0" borderId="83" xfId="0" applyNumberFormat="1" applyFont="1" applyBorder="1" applyAlignment="1">
      <alignment horizontal="center" vertical="center"/>
    </xf>
    <xf numFmtId="0" fontId="5" fillId="0" borderId="78" xfId="0" applyFont="1" applyBorder="1" applyAlignment="1">
      <alignment horizontal="left" vertical="center" wrapText="1"/>
    </xf>
    <xf numFmtId="0" fontId="5" fillId="0" borderId="78" xfId="0" applyFont="1" applyBorder="1" applyAlignment="1">
      <alignment horizontal="center" vertical="center" wrapText="1"/>
    </xf>
    <xf numFmtId="0" fontId="5" fillId="0" borderId="78" xfId="0" applyFont="1" applyBorder="1" applyAlignment="1">
      <alignment horizontal="center" vertical="center"/>
    </xf>
    <xf numFmtId="0" fontId="5" fillId="0" borderId="89" xfId="0" applyFont="1" applyBorder="1" applyAlignment="1">
      <alignment horizontal="left" vertical="center" wrapText="1"/>
    </xf>
    <xf numFmtId="0" fontId="5" fillId="0" borderId="89" xfId="0" applyFont="1" applyBorder="1" applyAlignment="1">
      <alignment horizontal="center" vertical="center"/>
    </xf>
    <xf numFmtId="0" fontId="5" fillId="0" borderId="89" xfId="0" applyFont="1" applyBorder="1" applyAlignment="1">
      <alignment horizontal="center" vertical="center" wrapText="1"/>
    </xf>
    <xf numFmtId="0" fontId="14" fillId="0" borderId="90" xfId="0" applyFont="1" applyBorder="1" applyAlignment="1">
      <alignment horizontal="justify" vertical="center" wrapText="1"/>
    </xf>
    <xf numFmtId="0" fontId="14" fillId="0" borderId="89" xfId="0" applyFont="1" applyBorder="1" applyAlignment="1">
      <alignment horizontal="center" vertical="center" wrapText="1"/>
    </xf>
    <xf numFmtId="0" fontId="14" fillId="0" borderId="88" xfId="0" applyFont="1" applyBorder="1" applyAlignment="1">
      <alignment horizontal="center" vertical="center" wrapText="1"/>
    </xf>
    <xf numFmtId="1" fontId="5" fillId="0" borderId="29" xfId="0" applyNumberFormat="1" applyFont="1" applyBorder="1" applyAlignment="1">
      <alignment horizontal="center" vertical="center"/>
    </xf>
    <xf numFmtId="0" fontId="5" fillId="0" borderId="28" xfId="0" applyFont="1" applyBorder="1" applyAlignment="1">
      <alignment horizontal="left" vertical="center" wrapText="1"/>
    </xf>
    <xf numFmtId="0" fontId="5" fillId="0" borderId="28" xfId="0" applyFont="1" applyBorder="1" applyAlignment="1">
      <alignment horizontal="center" vertical="center" wrapText="1"/>
    </xf>
    <xf numFmtId="0" fontId="5" fillId="0" borderId="28" xfId="0" applyFont="1" applyBorder="1" applyAlignment="1">
      <alignment horizontal="center" vertical="center"/>
    </xf>
    <xf numFmtId="4" fontId="5" fillId="0" borderId="28" xfId="0" applyNumberFormat="1" applyFont="1" applyBorder="1" applyAlignment="1">
      <alignment horizontal="center" vertical="center"/>
    </xf>
    <xf numFmtId="49" fontId="5" fillId="0" borderId="25" xfId="0" applyNumberFormat="1" applyFont="1" applyBorder="1" applyAlignment="1">
      <alignment horizontal="center" vertical="center"/>
    </xf>
    <xf numFmtId="0" fontId="5" fillId="0" borderId="26" xfId="0" applyFont="1" applyBorder="1" applyAlignment="1">
      <alignment horizontal="left" vertical="center" wrapText="1"/>
    </xf>
    <xf numFmtId="0" fontId="5" fillId="0" borderId="26" xfId="0" applyFont="1" applyBorder="1" applyAlignment="1">
      <alignment horizontal="center" vertical="center" wrapText="1"/>
    </xf>
    <xf numFmtId="0" fontId="5" fillId="0" borderId="26" xfId="0" applyFont="1" applyBorder="1" applyAlignment="1">
      <alignment horizontal="center" vertical="center"/>
    </xf>
    <xf numFmtId="49" fontId="5" fillId="0" borderId="88" xfId="0" applyNumberFormat="1" applyFont="1" applyBorder="1" applyAlignment="1">
      <alignment horizontal="center" vertical="center"/>
    </xf>
    <xf numFmtId="49" fontId="5" fillId="0" borderId="10" xfId="0" applyNumberFormat="1" applyFont="1" applyBorder="1" applyAlignment="1">
      <alignment horizontal="center" vertical="center"/>
    </xf>
    <xf numFmtId="0" fontId="5"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6" fillId="0" borderId="16" xfId="0" applyFont="1" applyBorder="1" applyAlignment="1">
      <alignment horizontal="center" vertical="center"/>
    </xf>
    <xf numFmtId="1" fontId="8" fillId="0" borderId="88" xfId="9" applyNumberFormat="1" applyFont="1" applyBorder="1" applyAlignment="1">
      <alignment horizontal="center" vertical="center"/>
    </xf>
    <xf numFmtId="0" fontId="8" fillId="0" borderId="89" xfId="9" applyFont="1" applyBorder="1" applyAlignment="1">
      <alignment horizontal="left" vertical="top" wrapText="1"/>
    </xf>
    <xf numFmtId="0" fontId="8" fillId="0" borderId="89" xfId="9" applyFont="1" applyBorder="1" applyAlignment="1">
      <alignment horizontal="center" vertical="center"/>
    </xf>
    <xf numFmtId="0" fontId="8" fillId="0" borderId="86" xfId="9" applyFont="1" applyBorder="1" applyAlignment="1">
      <alignment horizontal="center" vertical="center"/>
    </xf>
    <xf numFmtId="0" fontId="8" fillId="0" borderId="91" xfId="9" applyFont="1" applyBorder="1" applyAlignment="1">
      <alignment vertical="top" wrapText="1"/>
    </xf>
    <xf numFmtId="1" fontId="8" fillId="0" borderId="88" xfId="9" applyNumberFormat="1" applyFont="1" applyBorder="1" applyAlignment="1">
      <alignment horizontal="center" vertical="center" wrapText="1"/>
    </xf>
    <xf numFmtId="0" fontId="8" fillId="0" borderId="89" xfId="9" applyFont="1" applyBorder="1" applyAlignment="1">
      <alignment vertical="top" wrapText="1"/>
    </xf>
    <xf numFmtId="1" fontId="8" fillId="0" borderId="92" xfId="9" applyNumberFormat="1" applyFont="1" applyBorder="1" applyAlignment="1">
      <alignment horizontal="center" vertical="center"/>
    </xf>
    <xf numFmtId="0" fontId="8" fillId="0" borderId="91" xfId="9" applyFont="1" applyBorder="1" applyAlignment="1">
      <alignment horizontal="center" vertical="center"/>
    </xf>
    <xf numFmtId="0" fontId="8" fillId="0" borderId="93" xfId="9" applyFont="1" applyBorder="1" applyAlignment="1">
      <alignment horizontal="center" vertical="center"/>
    </xf>
    <xf numFmtId="49" fontId="8" fillId="0" borderId="32" xfId="0" applyNumberFormat="1" applyFont="1" applyBorder="1" applyAlignment="1">
      <alignment horizontal="center" vertical="center" wrapText="1"/>
    </xf>
    <xf numFmtId="0" fontId="8" fillId="0" borderId="5" xfId="0" applyFont="1" applyBorder="1" applyAlignment="1" applyProtection="1">
      <alignment horizontal="left" vertical="center" wrapText="1"/>
      <protection hidden="1"/>
    </xf>
    <xf numFmtId="0" fontId="6" fillId="9" borderId="25" xfId="0" applyFont="1" applyFill="1" applyBorder="1" applyAlignment="1">
      <alignment horizontal="center" vertical="center" wrapText="1"/>
    </xf>
    <xf numFmtId="0" fontId="7" fillId="9" borderId="26" xfId="0" applyFont="1" applyFill="1" applyBorder="1" applyAlignment="1">
      <alignment horizontal="center" vertical="center" wrapText="1"/>
    </xf>
    <xf numFmtId="0" fontId="23" fillId="9" borderId="26" xfId="0" applyFont="1" applyFill="1" applyBorder="1" applyAlignment="1">
      <alignment horizontal="center" vertical="center" wrapText="1"/>
    </xf>
    <xf numFmtId="0" fontId="23" fillId="9" borderId="18" xfId="0" applyFont="1" applyFill="1" applyBorder="1" applyAlignment="1">
      <alignment horizontal="center" vertical="center" wrapText="1"/>
    </xf>
    <xf numFmtId="4" fontId="23" fillId="9" borderId="16" xfId="0" applyNumberFormat="1" applyFont="1" applyFill="1" applyBorder="1" applyAlignment="1">
      <alignment horizontal="center" vertical="center" wrapText="1"/>
    </xf>
    <xf numFmtId="0" fontId="23" fillId="10" borderId="14" xfId="0" applyFont="1" applyFill="1" applyBorder="1" applyAlignment="1">
      <alignment horizontal="center" vertical="center" wrapText="1"/>
    </xf>
    <xf numFmtId="0" fontId="7" fillId="10" borderId="15" xfId="0" applyFont="1" applyFill="1" applyBorder="1" applyAlignment="1">
      <alignment vertical="center" wrapText="1"/>
    </xf>
    <xf numFmtId="0" fontId="23" fillId="10" borderId="15" xfId="0" applyFont="1" applyFill="1" applyBorder="1" applyAlignment="1">
      <alignment vertical="center" wrapText="1"/>
    </xf>
    <xf numFmtId="0" fontId="23" fillId="10" borderId="16" xfId="0" applyFont="1" applyFill="1" applyBorder="1" applyAlignment="1">
      <alignment vertical="center" wrapText="1"/>
    </xf>
    <xf numFmtId="0" fontId="8" fillId="0" borderId="78" xfId="0" applyFont="1" applyBorder="1" applyAlignment="1">
      <alignment vertical="center" wrapText="1"/>
    </xf>
    <xf numFmtId="0" fontId="14" fillId="0" borderId="78" xfId="0" applyFont="1" applyBorder="1" applyAlignment="1">
      <alignment horizontal="center" vertical="center"/>
    </xf>
    <xf numFmtId="0" fontId="14" fillId="0" borderId="89" xfId="0" applyFont="1" applyBorder="1" applyAlignment="1">
      <alignment horizontal="center" vertical="center"/>
    </xf>
    <xf numFmtId="0" fontId="8" fillId="0" borderId="89" xfId="0" applyFont="1" applyBorder="1" applyAlignment="1">
      <alignment vertical="center" wrapText="1"/>
    </xf>
    <xf numFmtId="0" fontId="0" fillId="0" borderId="88" xfId="0" applyBorder="1" applyAlignment="1">
      <alignment horizontal="center" vertical="center"/>
    </xf>
    <xf numFmtId="0" fontId="0" fillId="0" borderId="89" xfId="0" applyBorder="1" applyAlignment="1">
      <alignment horizontal="left" vertical="center" wrapText="1"/>
    </xf>
    <xf numFmtId="0" fontId="8" fillId="0" borderId="97" xfId="0" applyFont="1" applyBorder="1" applyAlignment="1">
      <alignment vertical="center" wrapText="1"/>
    </xf>
    <xf numFmtId="0" fontId="14" fillId="0" borderId="97" xfId="0" applyFont="1" applyBorder="1" applyAlignment="1">
      <alignment horizontal="center" vertical="center"/>
    </xf>
    <xf numFmtId="0" fontId="8" fillId="0" borderId="97" xfId="9" applyFont="1" applyBorder="1" applyAlignment="1">
      <alignment horizontal="left" vertical="top" wrapText="1"/>
    </xf>
    <xf numFmtId="0" fontId="13" fillId="0" borderId="97" xfId="9" applyFont="1" applyBorder="1" applyAlignment="1">
      <alignment horizontal="center" vertical="center"/>
    </xf>
    <xf numFmtId="0" fontId="13" fillId="0" borderId="98" xfId="9" applyFont="1" applyBorder="1" applyAlignment="1">
      <alignment horizontal="center" vertical="center"/>
    </xf>
    <xf numFmtId="4" fontId="13" fillId="0" borderId="97" xfId="9" applyNumberFormat="1" applyFont="1" applyBorder="1" applyAlignment="1">
      <alignment horizontal="center" vertical="center"/>
    </xf>
    <xf numFmtId="0" fontId="8" fillId="0" borderId="97" xfId="9" applyFont="1" applyBorder="1" applyAlignment="1">
      <alignment vertical="top" wrapText="1"/>
    </xf>
    <xf numFmtId="4" fontId="13" fillId="0" borderId="98" xfId="9" applyNumberFormat="1" applyFont="1" applyBorder="1" applyAlignment="1">
      <alignment vertical="center"/>
    </xf>
    <xf numFmtId="1" fontId="13" fillId="0" borderId="88" xfId="9" applyNumberFormat="1" applyFont="1" applyBorder="1" applyAlignment="1">
      <alignment horizontal="center" vertical="center" wrapText="1"/>
    </xf>
    <xf numFmtId="0" fontId="14" fillId="0" borderId="97" xfId="0" applyFont="1" applyBorder="1" applyAlignment="1">
      <alignment horizontal="center" vertical="center" wrapText="1"/>
    </xf>
    <xf numFmtId="0" fontId="17" fillId="3" borderId="24" xfId="0" applyFont="1" applyFill="1" applyBorder="1" applyAlignment="1">
      <alignment vertical="center" wrapText="1"/>
    </xf>
    <xf numFmtId="49" fontId="13" fillId="0" borderId="50" xfId="0" applyNumberFormat="1" applyFont="1" applyBorder="1" applyAlignment="1">
      <alignment horizontal="center" vertical="center" wrapText="1"/>
    </xf>
    <xf numFmtId="0" fontId="12" fillId="0" borderId="49" xfId="0" applyFont="1" applyBorder="1" applyAlignment="1">
      <alignment horizontal="justify" vertical="top" wrapText="1"/>
    </xf>
    <xf numFmtId="49" fontId="13" fillId="0" borderId="47" xfId="0" applyNumberFormat="1" applyFont="1" applyBorder="1" applyAlignment="1">
      <alignment horizontal="center" vertical="center"/>
    </xf>
    <xf numFmtId="0" fontId="14" fillId="0" borderId="62" xfId="0" applyFont="1" applyBorder="1" applyAlignment="1">
      <alignment horizontal="left" vertical="center" wrapText="1"/>
    </xf>
    <xf numFmtId="0" fontId="14" fillId="0" borderId="25" xfId="0" applyFont="1" applyBorder="1" applyAlignment="1">
      <alignment horizontal="center" vertical="center" wrapText="1"/>
    </xf>
    <xf numFmtId="0" fontId="14" fillId="0" borderId="26" xfId="0" applyFont="1" applyBorder="1" applyAlignment="1">
      <alignment horizontal="left" vertical="center" wrapText="1"/>
    </xf>
    <xf numFmtId="0" fontId="14" fillId="0" borderId="26" xfId="0" applyFont="1" applyBorder="1" applyAlignment="1">
      <alignment horizontal="center" vertical="center" wrapText="1"/>
    </xf>
    <xf numFmtId="49" fontId="8" fillId="0" borderId="73" xfId="0" applyNumberFormat="1" applyFont="1" applyBorder="1" applyAlignment="1">
      <alignment horizontal="center" vertical="center" wrapText="1"/>
    </xf>
    <xf numFmtId="0" fontId="14" fillId="0" borderId="66" xfId="0" applyFont="1" applyBorder="1" applyAlignment="1">
      <alignment horizontal="center" vertical="center" wrapText="1"/>
    </xf>
    <xf numFmtId="0" fontId="14" fillId="0" borderId="1" xfId="0" applyFont="1" applyBorder="1" applyAlignment="1">
      <alignment horizontal="left" vertical="center" wrapText="1"/>
    </xf>
    <xf numFmtId="0" fontId="14" fillId="0" borderId="66" xfId="0" applyFont="1" applyBorder="1" applyAlignment="1">
      <alignment horizontal="justify" vertical="center" wrapText="1"/>
    </xf>
    <xf numFmtId="0" fontId="14" fillId="0" borderId="29" xfId="0" applyFont="1" applyBorder="1" applyAlignment="1">
      <alignment horizontal="center" vertical="center" wrapText="1"/>
    </xf>
    <xf numFmtId="166" fontId="7" fillId="3" borderId="17" xfId="11" applyNumberFormat="1" applyFont="1" applyFill="1" applyBorder="1" applyAlignment="1" applyProtection="1">
      <alignment horizontal="center" vertical="center" wrapText="1"/>
      <protection hidden="1"/>
    </xf>
    <xf numFmtId="164" fontId="7" fillId="3" borderId="23" xfId="11" applyFont="1" applyFill="1" applyBorder="1" applyAlignment="1" applyProtection="1">
      <alignment horizontal="center" vertical="center" wrapText="1"/>
      <protection locked="0"/>
    </xf>
    <xf numFmtId="4" fontId="7" fillId="3" borderId="23" xfId="12" applyNumberFormat="1" applyFont="1" applyFill="1" applyBorder="1" applyAlignment="1" applyProtection="1">
      <alignment horizontal="center" vertical="center" wrapText="1"/>
      <protection locked="0"/>
    </xf>
    <xf numFmtId="0" fontId="8" fillId="3" borderId="23" xfId="12" applyFont="1" applyFill="1" applyBorder="1" applyAlignment="1" applyProtection="1">
      <alignment horizontal="center" vertical="center" wrapText="1"/>
      <protection hidden="1"/>
    </xf>
    <xf numFmtId="4" fontId="8" fillId="3" borderId="23" xfId="4" applyNumberFormat="1" applyFont="1" applyFill="1" applyBorder="1" applyAlignment="1">
      <alignment horizontal="center" vertical="center" wrapText="1"/>
    </xf>
    <xf numFmtId="4" fontId="8" fillId="3" borderId="24" xfId="12" applyNumberFormat="1" applyFont="1" applyFill="1" applyBorder="1" applyAlignment="1" applyProtection="1">
      <alignment horizontal="center" vertical="center" wrapText="1"/>
      <protection hidden="1"/>
    </xf>
    <xf numFmtId="0" fontId="14" fillId="6" borderId="83" xfId="0"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justify" vertical="center" wrapText="1"/>
    </xf>
    <xf numFmtId="0" fontId="14" fillId="0" borderId="28" xfId="0" applyFont="1" applyBorder="1" applyAlignment="1">
      <alignment horizontal="center" vertical="center" wrapText="1"/>
    </xf>
    <xf numFmtId="0" fontId="14" fillId="0" borderId="28" xfId="0" applyFont="1" applyBorder="1" applyAlignment="1">
      <alignment horizontal="justify" vertical="center" wrapText="1"/>
    </xf>
    <xf numFmtId="0" fontId="14" fillId="0" borderId="14" xfId="0" applyFont="1" applyBorder="1" applyAlignment="1">
      <alignment horizontal="center" vertical="center" wrapText="1"/>
    </xf>
    <xf numFmtId="0" fontId="14" fillId="0" borderId="15" xfId="0" applyFont="1" applyBorder="1" applyAlignment="1">
      <alignment horizontal="justify" vertical="center" wrapText="1"/>
    </xf>
    <xf numFmtId="0" fontId="14" fillId="0" borderId="15" xfId="0" applyFont="1" applyBorder="1" applyAlignment="1">
      <alignment horizontal="center" vertical="center" wrapText="1"/>
    </xf>
    <xf numFmtId="4" fontId="14" fillId="0" borderId="15" xfId="0" applyNumberFormat="1" applyFont="1" applyBorder="1" applyAlignment="1">
      <alignment horizontal="center" vertical="center" wrapText="1"/>
    </xf>
    <xf numFmtId="166" fontId="7" fillId="3" borderId="54" xfId="11" applyNumberFormat="1" applyFont="1" applyFill="1" applyBorder="1" applyAlignment="1" applyProtection="1">
      <alignment horizontal="center" vertical="center" wrapText="1"/>
      <protection hidden="1"/>
    </xf>
    <xf numFmtId="164" fontId="7" fillId="3" borderId="31" xfId="11" applyFont="1" applyFill="1" applyBorder="1" applyAlignment="1" applyProtection="1">
      <alignment horizontal="center" vertical="center" wrapText="1"/>
      <protection locked="0"/>
    </xf>
    <xf numFmtId="4" fontId="7" fillId="3" borderId="31" xfId="12" applyNumberFormat="1" applyFont="1" applyFill="1" applyBorder="1" applyAlignment="1" applyProtection="1">
      <alignment horizontal="center" vertical="center" wrapText="1"/>
      <protection locked="0"/>
    </xf>
    <xf numFmtId="0" fontId="8" fillId="3" borderId="31" xfId="12" applyFont="1" applyFill="1" applyBorder="1" applyAlignment="1" applyProtection="1">
      <alignment horizontal="center" vertical="center" wrapText="1"/>
      <protection hidden="1"/>
    </xf>
    <xf numFmtId="4" fontId="8" fillId="3" borderId="31" xfId="4" applyNumberFormat="1" applyFont="1" applyFill="1" applyBorder="1" applyAlignment="1">
      <alignment horizontal="center" vertical="center" wrapText="1"/>
    </xf>
    <xf numFmtId="4" fontId="8" fillId="3" borderId="30" xfId="12" applyNumberFormat="1" applyFont="1" applyFill="1" applyBorder="1" applyAlignment="1" applyProtection="1">
      <alignment horizontal="center" vertical="center" wrapText="1"/>
      <protection hidden="1"/>
    </xf>
    <xf numFmtId="0" fontId="20" fillId="0" borderId="26" xfId="0" applyFont="1" applyBorder="1" applyAlignment="1">
      <alignment horizontal="left" vertical="center" wrapText="1"/>
    </xf>
    <xf numFmtId="0" fontId="14" fillId="0" borderId="89" xfId="0" applyFont="1" applyBorder="1" applyAlignment="1">
      <alignment horizontal="justify" vertical="center" wrapText="1"/>
    </xf>
    <xf numFmtId="0" fontId="20" fillId="0" borderId="15" xfId="0" applyFont="1" applyBorder="1" applyAlignment="1">
      <alignment horizontal="justify" vertical="center" wrapText="1"/>
    </xf>
    <xf numFmtId="0" fontId="5" fillId="0" borderId="8" xfId="0" applyFont="1" applyBorder="1" applyAlignment="1">
      <alignment horizontal="center" vertical="center"/>
    </xf>
    <xf numFmtId="0" fontId="5" fillId="0" borderId="52" xfId="0" applyFont="1" applyBorder="1" applyAlignment="1">
      <alignment horizontal="left" vertical="center" wrapText="1"/>
    </xf>
    <xf numFmtId="0" fontId="5" fillId="8" borderId="17" xfId="0" applyFont="1" applyFill="1" applyBorder="1"/>
    <xf numFmtId="0" fontId="6" fillId="8" borderId="23" xfId="0" applyFont="1" applyFill="1" applyBorder="1" applyAlignment="1">
      <alignment wrapText="1"/>
    </xf>
    <xf numFmtId="0" fontId="14" fillId="6" borderId="25" xfId="0" applyFont="1" applyFill="1" applyBorder="1" applyAlignment="1">
      <alignment horizontal="center" vertical="center" wrapText="1"/>
    </xf>
    <xf numFmtId="0" fontId="14" fillId="6" borderId="26" xfId="0" applyFont="1" applyFill="1" applyBorder="1" applyAlignment="1">
      <alignment horizontal="center" vertical="center" wrapText="1"/>
    </xf>
    <xf numFmtId="4" fontId="14" fillId="6" borderId="26" xfId="0" applyNumberFormat="1" applyFont="1" applyFill="1" applyBorder="1" applyAlignment="1">
      <alignment horizontal="center" vertical="center" wrapText="1"/>
    </xf>
    <xf numFmtId="4" fontId="14" fillId="6" borderId="27" xfId="0" applyNumberFormat="1" applyFont="1" applyFill="1" applyBorder="1" applyAlignment="1">
      <alignment horizontal="center" vertical="center" wrapText="1"/>
    </xf>
    <xf numFmtId="0" fontId="14" fillId="0" borderId="99" xfId="0" applyFont="1" applyBorder="1" applyAlignment="1">
      <alignment horizontal="justify" vertical="center" wrapText="1"/>
    </xf>
    <xf numFmtId="0" fontId="14" fillId="0" borderId="99" xfId="0" applyFont="1" applyBorder="1" applyAlignment="1">
      <alignment horizontal="center" vertical="center" wrapText="1"/>
    </xf>
    <xf numFmtId="0" fontId="14" fillId="0" borderId="97" xfId="0" applyFont="1" applyBorder="1" applyAlignment="1">
      <alignment horizontal="justify" vertical="center" wrapText="1"/>
    </xf>
    <xf numFmtId="0" fontId="23" fillId="6" borderId="99" xfId="0" applyFont="1" applyFill="1" applyBorder="1" applyAlignment="1">
      <alignment horizontal="justify" vertical="center" wrapText="1"/>
    </xf>
    <xf numFmtId="0" fontId="14" fillId="6" borderId="99" xfId="0" applyFont="1" applyFill="1" applyBorder="1" applyAlignment="1">
      <alignment horizontal="center" vertical="center" wrapText="1"/>
    </xf>
    <xf numFmtId="0" fontId="23" fillId="0" borderId="97" xfId="0" applyFont="1" applyBorder="1" applyAlignment="1">
      <alignment horizontal="justify" vertical="center" wrapText="1"/>
    </xf>
    <xf numFmtId="164" fontId="7" fillId="3" borderId="23" xfId="11" applyFont="1" applyFill="1" applyBorder="1" applyAlignment="1" applyProtection="1">
      <alignment horizontal="left" vertical="center" wrapText="1"/>
      <protection locked="0"/>
    </xf>
    <xf numFmtId="0" fontId="8" fillId="0" borderId="78" xfId="0" applyFont="1" applyBorder="1" applyAlignment="1">
      <alignment horizontal="center" vertical="center"/>
    </xf>
    <xf numFmtId="0" fontId="8" fillId="0" borderId="89" xfId="0" applyFont="1" applyBorder="1" applyAlignment="1">
      <alignment horizontal="center" vertical="center"/>
    </xf>
    <xf numFmtId="0" fontId="15" fillId="2" borderId="80" xfId="0" applyFont="1" applyFill="1" applyBorder="1" applyAlignment="1">
      <alignment horizontal="center" vertical="center" wrapText="1"/>
    </xf>
    <xf numFmtId="4" fontId="5" fillId="0" borderId="99" xfId="7" applyNumberFormat="1" applyFont="1" applyBorder="1" applyAlignment="1">
      <alignment horizontal="center" vertical="center" wrapText="1"/>
    </xf>
    <xf numFmtId="0" fontId="29" fillId="0" borderId="0" xfId="0" applyFont="1" applyAlignment="1">
      <alignment horizontal="center" vertical="center"/>
    </xf>
    <xf numFmtId="0" fontId="29" fillId="0" borderId="0" xfId="0" applyFont="1" applyAlignment="1">
      <alignment wrapText="1"/>
    </xf>
    <xf numFmtId="4" fontId="29" fillId="0" borderId="0" xfId="0" applyNumberFormat="1" applyFont="1" applyAlignment="1">
      <alignment horizontal="center" vertical="center"/>
    </xf>
    <xf numFmtId="0" fontId="29" fillId="0" borderId="0" xfId="0" applyFont="1"/>
    <xf numFmtId="166" fontId="30" fillId="2" borderId="14" xfId="1" applyNumberFormat="1" applyFont="1" applyFill="1" applyBorder="1" applyAlignment="1" applyProtection="1">
      <alignment horizontal="center" vertical="center" wrapText="1"/>
      <protection hidden="1"/>
    </xf>
    <xf numFmtId="164" fontId="30" fillId="2" borderId="15" xfId="1" applyFont="1" applyFill="1" applyBorder="1" applyAlignment="1" applyProtection="1">
      <alignment horizontal="center" vertical="center" wrapText="1"/>
      <protection locked="0"/>
    </xf>
    <xf numFmtId="4" fontId="30" fillId="2" borderId="15" xfId="3" applyNumberFormat="1" applyFont="1" applyFill="1" applyBorder="1" applyAlignment="1" applyProtection="1">
      <alignment horizontal="center" vertical="center" wrapText="1"/>
      <protection locked="0"/>
    </xf>
    <xf numFmtId="0" fontId="30" fillId="2" borderId="15" xfId="3" applyFont="1" applyFill="1" applyBorder="1" applyAlignment="1" applyProtection="1">
      <alignment horizontal="center" vertical="center" wrapText="1"/>
      <protection hidden="1"/>
    </xf>
    <xf numFmtId="0" fontId="31" fillId="0" borderId="8"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45" xfId="0" applyFont="1" applyBorder="1" applyAlignment="1">
      <alignment horizontal="center" vertical="center" wrapText="1"/>
    </xf>
    <xf numFmtId="0" fontId="31" fillId="0" borderId="63" xfId="0" applyFont="1" applyBorder="1" applyAlignment="1">
      <alignment horizontal="center" vertical="center" wrapText="1"/>
    </xf>
    <xf numFmtId="0" fontId="19" fillId="0" borderId="65" xfId="0" applyFont="1" applyBorder="1" applyAlignment="1">
      <alignment horizontal="center" vertical="center" wrapText="1"/>
    </xf>
    <xf numFmtId="0" fontId="14" fillId="0" borderId="5" xfId="0" applyFont="1" applyBorder="1" applyAlignment="1">
      <alignment vertical="center" wrapText="1"/>
    </xf>
    <xf numFmtId="166" fontId="17" fillId="3" borderId="23" xfId="1" applyNumberFormat="1" applyFont="1" applyFill="1" applyBorder="1" applyAlignment="1" applyProtection="1">
      <alignment horizontal="center" vertical="center" wrapText="1"/>
      <protection locked="0"/>
    </xf>
    <xf numFmtId="0" fontId="12" fillId="0" borderId="89" xfId="0" applyFont="1" applyBorder="1" applyAlignment="1">
      <alignment horizontal="left" vertical="center" wrapText="1"/>
    </xf>
    <xf numFmtId="0" fontId="12" fillId="0" borderId="89" xfId="0" applyFont="1" applyBorder="1" applyAlignment="1">
      <alignment horizontal="center" vertical="center" wrapText="1"/>
    </xf>
    <xf numFmtId="4" fontId="13" fillId="0" borderId="95" xfId="0" applyNumberFormat="1" applyFont="1" applyBorder="1" applyAlignment="1">
      <alignment horizontal="center" vertical="center" wrapText="1"/>
    </xf>
    <xf numFmtId="0" fontId="13" fillId="0" borderId="81" xfId="9" applyFont="1" applyBorder="1" applyAlignment="1">
      <alignment horizontal="center" vertical="center"/>
    </xf>
    <xf numFmtId="0" fontId="13" fillId="0" borderId="86" xfId="9" applyFont="1" applyBorder="1" applyAlignment="1">
      <alignment horizontal="center" vertical="center"/>
    </xf>
    <xf numFmtId="0" fontId="14" fillId="0" borderId="92" xfId="0" applyFont="1" applyBorder="1" applyAlignment="1">
      <alignment horizontal="center" vertical="center" wrapText="1"/>
    </xf>
    <xf numFmtId="0" fontId="8" fillId="0" borderId="91" xfId="0" applyFont="1" applyBorder="1" applyAlignment="1">
      <alignment vertical="center" wrapText="1"/>
    </xf>
    <xf numFmtId="0" fontId="14" fillId="0" borderId="91" xfId="0" applyFont="1" applyBorder="1" applyAlignment="1">
      <alignment horizontal="center" vertical="center"/>
    </xf>
    <xf numFmtId="0" fontId="0" fillId="0" borderId="24" xfId="0" applyBorder="1"/>
    <xf numFmtId="0" fontId="32" fillId="0" borderId="62" xfId="0" applyFont="1" applyBorder="1" applyAlignment="1">
      <alignment horizontal="left" vertical="center" wrapText="1"/>
    </xf>
    <xf numFmtId="0" fontId="32" fillId="0" borderId="43" xfId="0" applyFont="1" applyBorder="1" applyAlignment="1">
      <alignment vertical="center" wrapText="1"/>
    </xf>
    <xf numFmtId="0" fontId="32" fillId="0" borderId="63" xfId="0" applyFont="1" applyBorder="1" applyAlignment="1">
      <alignment vertical="center" wrapText="1"/>
    </xf>
    <xf numFmtId="0" fontId="12" fillId="0" borderId="8" xfId="0" applyFont="1" applyBorder="1" applyAlignment="1">
      <alignment horizontal="center" vertical="center"/>
    </xf>
    <xf numFmtId="0" fontId="12" fillId="0" borderId="88" xfId="0" applyFont="1" applyBorder="1" applyAlignment="1">
      <alignment horizontal="center" vertical="center"/>
    </xf>
    <xf numFmtId="0" fontId="12" fillId="0" borderId="8" xfId="0" applyFont="1" applyBorder="1" applyAlignment="1">
      <alignment horizontal="center" vertical="center" wrapText="1"/>
    </xf>
    <xf numFmtId="0" fontId="12" fillId="0" borderId="45" xfId="0" applyFont="1" applyBorder="1" applyAlignment="1">
      <alignment horizontal="center" vertical="center" wrapText="1"/>
    </xf>
    <xf numFmtId="14" fontId="12" fillId="0" borderId="12" xfId="0" applyNumberFormat="1" applyFont="1" applyBorder="1" applyAlignment="1">
      <alignment horizontal="center" vertical="center"/>
    </xf>
    <xf numFmtId="14" fontId="12" fillId="0" borderId="8" xfId="0" applyNumberFormat="1" applyFont="1" applyBorder="1" applyAlignment="1">
      <alignment horizontal="center" vertical="center"/>
    </xf>
    <xf numFmtId="16" fontId="17" fillId="3" borderId="23" xfId="0" applyNumberFormat="1" applyFont="1" applyFill="1" applyBorder="1" applyAlignment="1">
      <alignment vertical="center" wrapText="1"/>
    </xf>
    <xf numFmtId="16" fontId="19" fillId="5" borderId="8" xfId="0" applyNumberFormat="1" applyFont="1" applyFill="1" applyBorder="1" applyAlignment="1">
      <alignment horizontal="center" vertical="center" wrapText="1"/>
    </xf>
    <xf numFmtId="164" fontId="7" fillId="3" borderId="23" xfId="1" applyFont="1" applyFill="1" applyBorder="1" applyAlignment="1" applyProtection="1">
      <alignment vertical="center" wrapText="1"/>
      <protection locked="0"/>
    </xf>
    <xf numFmtId="16" fontId="7" fillId="3" borderId="23" xfId="1" applyNumberFormat="1" applyFont="1" applyFill="1" applyBorder="1" applyAlignment="1" applyProtection="1">
      <alignment vertical="center" wrapText="1"/>
      <protection locked="0"/>
    </xf>
    <xf numFmtId="16" fontId="5" fillId="0" borderId="8" xfId="0" applyNumberFormat="1" applyFont="1" applyBorder="1" applyAlignment="1">
      <alignment horizontal="center" vertical="center"/>
    </xf>
    <xf numFmtId="4" fontId="17" fillId="3" borderId="64" xfId="0" applyNumberFormat="1" applyFont="1" applyFill="1" applyBorder="1" applyAlignment="1">
      <alignment horizontal="center" vertical="center"/>
    </xf>
    <xf numFmtId="164" fontId="17" fillId="3" borderId="24" xfId="1" applyFont="1" applyFill="1" applyBorder="1" applyAlignment="1" applyProtection="1">
      <alignment horizontal="right" vertical="center" wrapText="1"/>
      <protection locked="0"/>
    </xf>
    <xf numFmtId="0" fontId="6" fillId="0" borderId="23" xfId="0" applyFont="1" applyBorder="1" applyAlignment="1">
      <alignment horizontal="center"/>
    </xf>
    <xf numFmtId="0" fontId="6" fillId="0" borderId="23" xfId="0" applyFont="1" applyBorder="1" applyAlignment="1">
      <alignment horizontal="center" vertical="center"/>
    </xf>
    <xf numFmtId="164" fontId="7" fillId="3" borderId="24" xfId="1" applyFont="1" applyFill="1" applyBorder="1" applyAlignment="1" applyProtection="1">
      <alignment horizontal="center" vertical="center" wrapText="1"/>
      <protection locked="0"/>
    </xf>
    <xf numFmtId="4" fontId="17" fillId="3" borderId="80" xfId="0" applyNumberFormat="1" applyFont="1" applyFill="1" applyBorder="1"/>
    <xf numFmtId="4" fontId="12" fillId="0" borderId="6" xfId="0" applyNumberFormat="1" applyFont="1" applyBorder="1" applyAlignment="1">
      <alignment vertical="center"/>
    </xf>
    <xf numFmtId="4" fontId="12" fillId="0" borderId="102" xfId="0" applyNumberFormat="1" applyFont="1" applyBorder="1" applyAlignment="1">
      <alignment vertical="center"/>
    </xf>
    <xf numFmtId="4" fontId="12" fillId="0" borderId="99" xfId="0" applyNumberFormat="1" applyFont="1" applyBorder="1" applyAlignment="1">
      <alignment vertical="center"/>
    </xf>
    <xf numFmtId="4" fontId="12" fillId="0" borderId="100" xfId="0" applyNumberFormat="1" applyFont="1" applyBorder="1" applyAlignment="1">
      <alignment vertical="center"/>
    </xf>
    <xf numFmtId="4" fontId="17" fillId="3" borderId="23" xfId="5" applyNumberFormat="1" applyFont="1" applyFill="1" applyBorder="1" applyAlignment="1">
      <alignment vertical="center"/>
    </xf>
    <xf numFmtId="4" fontId="17" fillId="3" borderId="17" xfId="5" applyNumberFormat="1" applyFont="1" applyFill="1" applyBorder="1" applyAlignment="1">
      <alignment vertical="center"/>
    </xf>
    <xf numFmtId="4" fontId="12" fillId="0" borderId="43" xfId="0" applyNumberFormat="1" applyFont="1" applyBorder="1" applyAlignment="1">
      <alignment vertical="center"/>
    </xf>
    <xf numFmtId="4" fontId="12" fillId="0" borderId="98" xfId="0" applyNumberFormat="1" applyFont="1" applyBorder="1" applyAlignment="1">
      <alignment vertical="center"/>
    </xf>
    <xf numFmtId="4" fontId="19" fillId="0" borderId="43" xfId="0" applyNumberFormat="1" applyFont="1" applyBorder="1" applyAlignment="1">
      <alignment vertical="center" wrapText="1"/>
    </xf>
    <xf numFmtId="4" fontId="15" fillId="8" borderId="16" xfId="0" applyNumberFormat="1" applyFont="1" applyFill="1" applyBorder="1" applyAlignment="1">
      <alignment vertical="center"/>
    </xf>
    <xf numFmtId="49" fontId="17" fillId="0" borderId="97" xfId="5" applyNumberFormat="1" applyFont="1" applyBorder="1" applyAlignment="1">
      <alignment horizontal="center" vertical="center"/>
    </xf>
    <xf numFmtId="4" fontId="13" fillId="0" borderId="97" xfId="0" applyNumberFormat="1" applyFont="1" applyBorder="1"/>
    <xf numFmtId="4" fontId="13" fillId="0" borderId="91" xfId="0" applyNumberFormat="1" applyFont="1" applyBorder="1"/>
    <xf numFmtId="49" fontId="17" fillId="0" borderId="91" xfId="5" applyNumberFormat="1" applyFont="1" applyBorder="1" applyAlignment="1">
      <alignment horizontal="center" vertical="center"/>
    </xf>
    <xf numFmtId="49" fontId="17" fillId="3" borderId="80" xfId="5" applyNumberFormat="1" applyFont="1" applyFill="1" applyBorder="1" applyAlignment="1">
      <alignment horizontal="right" vertical="top"/>
    </xf>
    <xf numFmtId="4" fontId="5" fillId="0" borderId="99" xfId="0" applyNumberFormat="1" applyFont="1" applyBorder="1" applyAlignment="1">
      <alignment vertical="center"/>
    </xf>
    <xf numFmtId="4" fontId="5" fillId="0" borderId="102" xfId="0" applyNumberFormat="1" applyFont="1" applyBorder="1" applyAlignment="1">
      <alignment vertical="center"/>
    </xf>
    <xf numFmtId="4" fontId="5" fillId="0" borderId="1" xfId="0" applyNumberFormat="1" applyFont="1" applyBorder="1" applyAlignment="1">
      <alignment vertical="center"/>
    </xf>
    <xf numFmtId="4" fontId="5" fillId="0" borderId="98" xfId="0" applyNumberFormat="1" applyFont="1" applyBorder="1" applyAlignment="1">
      <alignment vertical="center"/>
    </xf>
    <xf numFmtId="4" fontId="5" fillId="0" borderId="93" xfId="0" applyNumberFormat="1" applyFont="1" applyBorder="1" applyAlignment="1">
      <alignment vertical="center"/>
    </xf>
    <xf numFmtId="4" fontId="5" fillId="3" borderId="15" xfId="1" applyNumberFormat="1" applyFont="1" applyFill="1" applyBorder="1" applyAlignment="1">
      <alignment vertical="center"/>
    </xf>
    <xf numFmtId="4" fontId="5" fillId="3" borderId="64" xfId="1" applyNumberFormat="1" applyFont="1" applyFill="1" applyBorder="1" applyAlignment="1">
      <alignment vertical="center"/>
    </xf>
    <xf numFmtId="4" fontId="6" fillId="3" borderId="16" xfId="1" applyNumberFormat="1" applyFont="1" applyFill="1" applyBorder="1" applyAlignment="1">
      <alignment vertical="center"/>
    </xf>
    <xf numFmtId="166" fontId="7" fillId="2" borderId="7" xfId="1" applyNumberFormat="1" applyFont="1" applyFill="1" applyBorder="1" applyAlignment="1" applyProtection="1">
      <alignment horizontal="center" vertical="center" wrapText="1"/>
      <protection hidden="1"/>
    </xf>
    <xf numFmtId="164" fontId="7" fillId="2" borderId="4" xfId="1" applyFont="1" applyFill="1" applyBorder="1" applyAlignment="1" applyProtection="1">
      <alignment horizontal="center" vertical="center" wrapText="1"/>
      <protection locked="0"/>
    </xf>
    <xf numFmtId="4" fontId="7" fillId="2" borderId="4" xfId="3" applyNumberFormat="1" applyFont="1" applyFill="1" applyBorder="1" applyAlignment="1" applyProtection="1">
      <alignment horizontal="center" vertical="center" wrapText="1"/>
      <protection locked="0"/>
    </xf>
    <xf numFmtId="0" fontId="7" fillId="2" borderId="4" xfId="3" applyFont="1" applyFill="1" applyBorder="1" applyAlignment="1" applyProtection="1">
      <alignment horizontal="center" vertical="center" wrapText="1"/>
      <protection hidden="1"/>
    </xf>
    <xf numFmtId="1" fontId="5" fillId="0" borderId="83" xfId="0" applyNumberFormat="1" applyFont="1" applyBorder="1" applyAlignment="1">
      <alignment horizontal="center" vertical="center"/>
    </xf>
    <xf numFmtId="0" fontId="8" fillId="0" borderId="99" xfId="0" applyFont="1" applyBorder="1" applyAlignment="1">
      <alignment horizontal="left" vertical="center" wrapText="1"/>
    </xf>
    <xf numFmtId="0" fontId="5" fillId="0" borderId="99" xfId="0" applyFont="1" applyBorder="1" applyAlignment="1">
      <alignment horizontal="center" vertical="center" wrapText="1"/>
    </xf>
    <xf numFmtId="4" fontId="5" fillId="0" borderId="97" xfId="0" applyNumberFormat="1" applyFont="1" applyBorder="1" applyAlignment="1">
      <alignment vertical="center"/>
    </xf>
    <xf numFmtId="1" fontId="5" fillId="0" borderId="92" xfId="0" applyNumberFormat="1" applyFont="1" applyBorder="1" applyAlignment="1">
      <alignment horizontal="center" vertical="center"/>
    </xf>
    <xf numFmtId="0" fontId="8" fillId="0" borderId="91" xfId="0" applyFont="1" applyBorder="1" applyAlignment="1">
      <alignment horizontal="left" vertical="center" wrapText="1"/>
    </xf>
    <xf numFmtId="0" fontId="5" fillId="0" borderId="91" xfId="0" applyFont="1" applyBorder="1" applyAlignment="1">
      <alignment horizontal="center" vertical="center" wrapText="1"/>
    </xf>
    <xf numFmtId="4" fontId="5" fillId="0" borderId="91" xfId="7" applyNumberFormat="1" applyFont="1" applyBorder="1" applyAlignment="1">
      <alignment horizontal="center" vertical="center" wrapText="1"/>
    </xf>
    <xf numFmtId="4" fontId="5" fillId="0" borderId="91" xfId="0" applyNumberFormat="1" applyFont="1" applyBorder="1" applyAlignment="1">
      <alignment vertical="center"/>
    </xf>
    <xf numFmtId="4" fontId="30" fillId="3" borderId="64" xfId="2" applyNumberFormat="1" applyFont="1" applyFill="1" applyBorder="1" applyAlignment="1" applyProtection="1">
      <alignment horizontal="center" vertical="center" wrapText="1"/>
      <protection hidden="1"/>
    </xf>
    <xf numFmtId="166" fontId="30" fillId="3" borderId="20" xfId="1" applyNumberFormat="1" applyFont="1" applyFill="1" applyBorder="1" applyAlignment="1" applyProtection="1">
      <alignment horizontal="center" vertical="center" wrapText="1"/>
      <protection hidden="1"/>
    </xf>
    <xf numFmtId="0" fontId="7" fillId="2" borderId="64" xfId="3" applyFont="1" applyFill="1" applyBorder="1" applyAlignment="1" applyProtection="1">
      <alignment horizontal="center" vertical="center" wrapText="1"/>
      <protection hidden="1"/>
    </xf>
    <xf numFmtId="0" fontId="7" fillId="2" borderId="16" xfId="3" applyFont="1" applyFill="1" applyBorder="1" applyAlignment="1" applyProtection="1">
      <alignment horizontal="center" vertical="center" wrapText="1"/>
      <protection hidden="1"/>
    </xf>
    <xf numFmtId="0" fontId="32" fillId="0" borderId="5" xfId="0" applyFont="1" applyBorder="1" applyAlignment="1">
      <alignment horizontal="left" vertical="top" wrapText="1"/>
    </xf>
    <xf numFmtId="0" fontId="29" fillId="0" borderId="97" xfId="0" applyFont="1" applyBorder="1" applyAlignment="1">
      <alignment vertical="center"/>
    </xf>
    <xf numFmtId="4" fontId="31" fillId="0" borderId="43" xfId="0" applyNumberFormat="1" applyFont="1" applyBorder="1" applyAlignment="1">
      <alignment vertical="center" wrapText="1"/>
    </xf>
    <xf numFmtId="4" fontId="31" fillId="0" borderId="98" xfId="0" applyNumberFormat="1" applyFont="1" applyBorder="1" applyAlignment="1">
      <alignment vertical="center" wrapText="1"/>
    </xf>
    <xf numFmtId="4" fontId="31" fillId="0" borderId="63" xfId="0" applyNumberFormat="1" applyFont="1" applyBorder="1" applyAlignment="1">
      <alignment vertical="center" wrapText="1"/>
    </xf>
    <xf numFmtId="4" fontId="31" fillId="0" borderId="93" xfId="0" applyNumberFormat="1" applyFont="1" applyBorder="1" applyAlignment="1">
      <alignment vertical="center" wrapText="1"/>
    </xf>
    <xf numFmtId="0" fontId="31" fillId="0" borderId="92" xfId="0" applyFont="1" applyBorder="1" applyAlignment="1">
      <alignment horizontal="center" vertical="center" wrapText="1"/>
    </xf>
    <xf numFmtId="0" fontId="32" fillId="0" borderId="91" xfId="0" applyFont="1" applyBorder="1" applyAlignment="1">
      <alignment vertical="center" wrapText="1"/>
    </xf>
    <xf numFmtId="0" fontId="31" fillId="0" borderId="91" xfId="0" applyFont="1" applyBorder="1" applyAlignment="1">
      <alignment horizontal="center" vertical="center" wrapText="1"/>
    </xf>
    <xf numFmtId="4" fontId="31" fillId="0" borderId="91" xfId="0" applyNumberFormat="1" applyFont="1" applyBorder="1" applyAlignment="1">
      <alignment vertical="center" wrapText="1"/>
    </xf>
    <xf numFmtId="4" fontId="6" fillId="2" borderId="64" xfId="0" applyNumberFormat="1" applyFont="1" applyFill="1" applyBorder="1" applyAlignment="1">
      <alignment horizontal="center" vertical="center" wrapText="1"/>
    </xf>
    <xf numFmtId="4" fontId="0" fillId="0" borderId="98" xfId="0" applyNumberFormat="1" applyBorder="1" applyAlignment="1">
      <alignment horizontal="center" vertical="center" wrapText="1"/>
    </xf>
    <xf numFmtId="4" fontId="19" fillId="0" borderId="102" xfId="0" applyNumberFormat="1" applyFont="1" applyBorder="1" applyAlignment="1">
      <alignment horizontal="center" vertical="center" wrapText="1"/>
    </xf>
    <xf numFmtId="4" fontId="6" fillId="2" borderId="24" xfId="0" applyNumberFormat="1" applyFont="1" applyFill="1" applyBorder="1" applyAlignment="1">
      <alignment horizontal="center" vertical="center" wrapText="1"/>
    </xf>
    <xf numFmtId="4" fontId="17" fillId="3" borderId="18" xfId="1" applyNumberFormat="1" applyFont="1" applyFill="1" applyBorder="1" applyAlignment="1" applyProtection="1">
      <alignment horizontal="center" vertical="center" wrapText="1"/>
      <protection locked="0"/>
    </xf>
    <xf numFmtId="4" fontId="17" fillId="2" borderId="64" xfId="4" applyNumberFormat="1" applyFont="1" applyFill="1" applyBorder="1" applyAlignment="1">
      <alignment horizontal="center" vertical="center" wrapText="1"/>
    </xf>
    <xf numFmtId="4" fontId="13" fillId="0" borderId="98" xfId="9" applyNumberFormat="1" applyFont="1" applyBorder="1" applyAlignment="1">
      <alignment horizontal="center" vertical="center"/>
    </xf>
    <xf numFmtId="4" fontId="13" fillId="5" borderId="98" xfId="9" applyNumberFormat="1" applyFont="1" applyFill="1" applyBorder="1" applyAlignment="1">
      <alignment horizontal="center" vertical="center"/>
    </xf>
    <xf numFmtId="4" fontId="19" fillId="0" borderId="98" xfId="0" applyNumberFormat="1" applyFont="1" applyBorder="1" applyAlignment="1">
      <alignment horizontal="center" vertical="center" wrapText="1"/>
    </xf>
    <xf numFmtId="4" fontId="19" fillId="0" borderId="104" xfId="0" applyNumberFormat="1" applyFont="1" applyBorder="1" applyAlignment="1">
      <alignment horizontal="center" vertical="center" wrapText="1"/>
    </xf>
    <xf numFmtId="4" fontId="17" fillId="2" borderId="64" xfId="3" applyNumberFormat="1" applyFont="1" applyFill="1" applyBorder="1" applyAlignment="1" applyProtection="1">
      <alignment horizontal="center" vertical="center" wrapText="1"/>
      <protection hidden="1"/>
    </xf>
    <xf numFmtId="169" fontId="17" fillId="3" borderId="23" xfId="1" applyNumberFormat="1" applyFont="1" applyFill="1" applyBorder="1" applyAlignment="1" applyProtection="1">
      <alignment horizontal="center" vertical="center" wrapText="1"/>
      <protection locked="0"/>
    </xf>
    <xf numFmtId="169" fontId="17" fillId="3" borderId="16" xfId="1" applyNumberFormat="1" applyFont="1" applyFill="1" applyBorder="1" applyAlignment="1" applyProtection="1">
      <alignment horizontal="center" vertical="center" wrapText="1"/>
      <protection locked="0"/>
    </xf>
    <xf numFmtId="4" fontId="7" fillId="2" borderId="64" xfId="4" applyNumberFormat="1" applyFont="1" applyFill="1" applyBorder="1" applyAlignment="1">
      <alignment horizontal="center" vertical="center" wrapText="1"/>
    </xf>
    <xf numFmtId="4" fontId="7" fillId="2" borderId="64" xfId="3" applyNumberFormat="1" applyFont="1" applyFill="1" applyBorder="1" applyAlignment="1" applyProtection="1">
      <alignment horizontal="center" vertical="center" wrapText="1"/>
      <protection hidden="1"/>
    </xf>
    <xf numFmtId="4" fontId="17" fillId="3" borderId="16" xfId="1" applyNumberFormat="1" applyFont="1" applyFill="1" applyBorder="1" applyAlignment="1" applyProtection="1">
      <alignment horizontal="center" vertical="center" wrapText="1"/>
      <protection locked="0"/>
    </xf>
    <xf numFmtId="4" fontId="6" fillId="3" borderId="64" xfId="0" applyNumberFormat="1" applyFont="1" applyFill="1" applyBorder="1" applyAlignment="1">
      <alignment horizontal="center" vertical="center" wrapText="1"/>
    </xf>
    <xf numFmtId="0" fontId="6" fillId="0" borderId="23" xfId="0" applyFont="1" applyBorder="1" applyAlignment="1">
      <alignment horizontal="center" vertical="center" wrapText="1"/>
    </xf>
    <xf numFmtId="4" fontId="5" fillId="0" borderId="115" xfId="0" applyNumberFormat="1" applyFont="1" applyBorder="1" applyAlignment="1">
      <alignment horizontal="center" vertical="center"/>
    </xf>
    <xf numFmtId="0" fontId="6" fillId="0" borderId="55" xfId="0" applyFont="1" applyBorder="1" applyAlignment="1">
      <alignment horizontal="center" vertical="center" wrapText="1"/>
    </xf>
    <xf numFmtId="0" fontId="5" fillId="0" borderId="102" xfId="0" applyFont="1" applyBorder="1" applyAlignment="1">
      <alignment horizontal="left" vertical="center" wrapText="1"/>
    </xf>
    <xf numFmtId="0" fontId="5" fillId="0" borderId="114" xfId="0" applyFont="1" applyBorder="1" applyAlignment="1">
      <alignment horizontal="left" vertical="center" wrapText="1"/>
    </xf>
    <xf numFmtId="0" fontId="5" fillId="0" borderId="105" xfId="0" applyFont="1" applyBorder="1" applyAlignment="1">
      <alignment horizontal="left" vertical="center" wrapText="1"/>
    </xf>
    <xf numFmtId="0" fontId="6" fillId="0" borderId="64" xfId="0" applyFont="1" applyBorder="1" applyAlignment="1">
      <alignment horizontal="center" vertical="center"/>
    </xf>
    <xf numFmtId="4" fontId="17" fillId="2" borderId="64" xfId="0" applyNumberFormat="1" applyFont="1" applyFill="1" applyBorder="1" applyAlignment="1">
      <alignment horizontal="center" vertical="center" wrapText="1"/>
    </xf>
    <xf numFmtId="4" fontId="17" fillId="3" borderId="23" xfId="0" applyNumberFormat="1" applyFont="1" applyFill="1" applyBorder="1" applyAlignment="1">
      <alignment vertical="center" wrapText="1"/>
    </xf>
    <xf numFmtId="4" fontId="13" fillId="3" borderId="31" xfId="3" applyNumberFormat="1" applyFont="1" applyFill="1" applyBorder="1" applyAlignment="1" applyProtection="1">
      <alignment horizontal="center" vertical="center" wrapText="1"/>
      <protection hidden="1"/>
    </xf>
    <xf numFmtId="4" fontId="13" fillId="3" borderId="121" xfId="3" applyNumberFormat="1" applyFont="1" applyFill="1" applyBorder="1" applyAlignment="1" applyProtection="1">
      <alignment horizontal="center" vertical="center" wrapText="1"/>
      <protection hidden="1"/>
    </xf>
    <xf numFmtId="0" fontId="23" fillId="9" borderId="23" xfId="0" applyFont="1" applyFill="1" applyBorder="1" applyAlignment="1">
      <alignment horizontal="center" vertical="center" wrapText="1"/>
    </xf>
    <xf numFmtId="0" fontId="23" fillId="10" borderId="64" xfId="0" applyFont="1" applyFill="1" applyBorder="1" applyAlignment="1">
      <alignment vertical="center" wrapText="1"/>
    </xf>
    <xf numFmtId="4" fontId="23" fillId="9" borderId="64" xfId="0" applyNumberFormat="1" applyFont="1" applyFill="1" applyBorder="1" applyAlignment="1">
      <alignment horizontal="center" vertical="center" wrapText="1"/>
    </xf>
    <xf numFmtId="4" fontId="14" fillId="6" borderId="116" xfId="0" applyNumberFormat="1" applyFont="1" applyFill="1" applyBorder="1" applyAlignment="1">
      <alignment horizontal="center" vertical="center" wrapText="1"/>
    </xf>
    <xf numFmtId="4" fontId="14" fillId="0" borderId="64" xfId="0" applyNumberFormat="1" applyFont="1" applyBorder="1" applyAlignment="1">
      <alignment horizontal="center" vertical="center" wrapText="1"/>
    </xf>
    <xf numFmtId="4" fontId="7" fillId="2" borderId="64" xfId="12" applyNumberFormat="1" applyFont="1" applyFill="1" applyBorder="1" applyAlignment="1" applyProtection="1">
      <alignment horizontal="center" vertical="center" wrapText="1"/>
      <protection hidden="1"/>
    </xf>
    <xf numFmtId="4" fontId="5" fillId="0" borderId="24" xfId="0" applyNumberFormat="1" applyFont="1" applyBorder="1" applyAlignment="1">
      <alignment horizontal="center" vertical="center"/>
    </xf>
    <xf numFmtId="4" fontId="6" fillId="0" borderId="15" xfId="1" applyNumberFormat="1" applyFont="1" applyFill="1" applyBorder="1" applyAlignment="1">
      <alignment horizontal="center" vertical="center"/>
    </xf>
    <xf numFmtId="0" fontId="6" fillId="2" borderId="17" xfId="0" applyFont="1" applyFill="1" applyBorder="1" applyAlignment="1">
      <alignment vertical="center" wrapText="1"/>
    </xf>
    <xf numFmtId="0" fontId="5" fillId="0" borderId="12" xfId="0" applyFont="1" applyBorder="1" applyAlignment="1">
      <alignment horizontal="center" vertical="center"/>
    </xf>
    <xf numFmtId="0" fontId="5" fillId="0" borderId="129" xfId="0" applyFont="1" applyBorder="1" applyAlignment="1">
      <alignment horizontal="left" vertical="center" wrapText="1"/>
    </xf>
    <xf numFmtId="0" fontId="6" fillId="2" borderId="16" xfId="0" applyFont="1" applyFill="1" applyBorder="1" applyAlignment="1">
      <alignment horizontal="center" vertical="center" wrapText="1"/>
    </xf>
    <xf numFmtId="4" fontId="29" fillId="0" borderId="97" xfId="0" applyNumberFormat="1" applyFont="1" applyBorder="1" applyAlignment="1">
      <alignment vertical="center"/>
    </xf>
    <xf numFmtId="4" fontId="29" fillId="0" borderId="91" xfId="0" applyNumberFormat="1" applyFont="1" applyBorder="1" applyAlignment="1">
      <alignment vertical="center"/>
    </xf>
    <xf numFmtId="4" fontId="29" fillId="3" borderId="15" xfId="0" applyNumberFormat="1" applyFont="1" applyFill="1" applyBorder="1" applyAlignment="1">
      <alignment vertical="center"/>
    </xf>
    <xf numFmtId="4" fontId="29" fillId="3" borderId="16" xfId="0" applyNumberFormat="1" applyFont="1" applyFill="1" applyBorder="1" applyAlignment="1">
      <alignment vertical="center"/>
    </xf>
    <xf numFmtId="4" fontId="0" fillId="0" borderId="97" xfId="0" applyNumberFormat="1" applyBorder="1" applyAlignment="1">
      <alignment vertical="center"/>
    </xf>
    <xf numFmtId="4" fontId="0" fillId="0" borderId="103" xfId="0" applyNumberFormat="1" applyBorder="1" applyAlignment="1">
      <alignment vertical="center"/>
    </xf>
    <xf numFmtId="4" fontId="17" fillId="3" borderId="18" xfId="1" applyNumberFormat="1" applyFont="1" applyFill="1" applyBorder="1" applyAlignment="1" applyProtection="1">
      <alignment vertical="center" wrapText="1"/>
      <protection locked="0"/>
    </xf>
    <xf numFmtId="4" fontId="17" fillId="3" borderId="24" xfId="1" applyNumberFormat="1" applyFont="1" applyFill="1" applyBorder="1" applyAlignment="1" applyProtection="1">
      <alignment vertical="center" wrapText="1"/>
      <protection locked="0"/>
    </xf>
    <xf numFmtId="4" fontId="13" fillId="0" borderId="100" xfId="9" applyNumberFormat="1" applyFont="1" applyBorder="1" applyAlignment="1">
      <alignment vertical="center"/>
    </xf>
    <xf numFmtId="4" fontId="19" fillId="0" borderId="102" xfId="0" applyNumberFormat="1" applyFont="1" applyBorder="1" applyAlignment="1">
      <alignment vertical="center" wrapText="1"/>
    </xf>
    <xf numFmtId="4" fontId="17" fillId="3" borderId="23" xfId="1" applyNumberFormat="1" applyFont="1" applyFill="1" applyBorder="1" applyAlignment="1" applyProtection="1">
      <alignment vertical="center" wrapText="1"/>
      <protection locked="0"/>
    </xf>
    <xf numFmtId="4" fontId="17" fillId="3" borderId="16" xfId="1" applyNumberFormat="1" applyFont="1" applyFill="1" applyBorder="1" applyAlignment="1" applyProtection="1">
      <alignment vertical="center" wrapText="1"/>
      <protection locked="0"/>
    </xf>
    <xf numFmtId="4" fontId="13" fillId="0" borderId="125" xfId="9" applyNumberFormat="1" applyFont="1" applyBorder="1" applyAlignment="1">
      <alignment vertical="center"/>
    </xf>
    <xf numFmtId="0" fontId="13" fillId="0" borderId="0" xfId="9" applyFont="1" applyAlignment="1">
      <alignment horizontal="center" vertical="center"/>
    </xf>
    <xf numFmtId="4" fontId="17" fillId="3" borderId="80" xfId="1" applyNumberFormat="1" applyFont="1" applyFill="1" applyBorder="1" applyAlignment="1" applyProtection="1">
      <alignment vertical="center" wrapText="1"/>
      <protection locked="0"/>
    </xf>
    <xf numFmtId="4" fontId="8" fillId="0" borderId="89" xfId="9" applyNumberFormat="1" applyFont="1" applyBorder="1" applyAlignment="1">
      <alignment vertical="center"/>
    </xf>
    <xf numFmtId="4" fontId="8" fillId="0" borderId="98" xfId="9" applyNumberFormat="1" applyFont="1" applyBorder="1" applyAlignment="1">
      <alignment vertical="center"/>
    </xf>
    <xf numFmtId="4" fontId="8" fillId="0" borderId="100" xfId="9" applyNumberFormat="1" applyFont="1" applyBorder="1" applyAlignment="1">
      <alignment vertical="center"/>
    </xf>
    <xf numFmtId="4" fontId="8" fillId="0" borderId="91" xfId="9" applyNumberFormat="1" applyFont="1" applyBorder="1" applyAlignment="1">
      <alignment vertical="center"/>
    </xf>
    <xf numFmtId="4" fontId="8" fillId="0" borderId="93" xfId="9" applyNumberFormat="1" applyFont="1" applyBorder="1" applyAlignment="1">
      <alignment vertical="center"/>
    </xf>
    <xf numFmtId="4" fontId="8" fillId="0" borderId="94" xfId="9" applyNumberFormat="1" applyFont="1" applyBorder="1" applyAlignment="1">
      <alignment vertical="center"/>
    </xf>
    <xf numFmtId="4" fontId="14" fillId="0" borderId="78" xfId="0" applyNumberFormat="1" applyFont="1" applyBorder="1" applyAlignment="1">
      <alignment vertical="center" wrapText="1"/>
    </xf>
    <xf numFmtId="4" fontId="14" fillId="0" borderId="102" xfId="0" applyNumberFormat="1" applyFont="1" applyBorder="1" applyAlignment="1">
      <alignment vertical="center" wrapText="1"/>
    </xf>
    <xf numFmtId="4" fontId="14" fillId="0" borderId="13" xfId="0" applyNumberFormat="1" applyFont="1" applyBorder="1" applyAlignment="1">
      <alignment vertical="center" wrapText="1"/>
    </xf>
    <xf numFmtId="4" fontId="14" fillId="0" borderId="97" xfId="0" applyNumberFormat="1" applyFont="1" applyBorder="1" applyAlignment="1">
      <alignment vertical="center" wrapText="1"/>
    </xf>
    <xf numFmtId="4" fontId="14" fillId="0" borderId="98" xfId="0" applyNumberFormat="1" applyFont="1" applyBorder="1" applyAlignment="1">
      <alignment vertical="center" wrapText="1"/>
    </xf>
    <xf numFmtId="4" fontId="14" fillId="0" borderId="89" xfId="0" applyNumberFormat="1" applyFont="1" applyBorder="1" applyAlignment="1">
      <alignment vertical="center" wrapText="1"/>
    </xf>
    <xf numFmtId="4" fontId="14" fillId="0" borderId="60" xfId="0" applyNumberFormat="1" applyFont="1" applyBorder="1" applyAlignment="1">
      <alignment vertical="center" wrapText="1"/>
    </xf>
    <xf numFmtId="4" fontId="14" fillId="0" borderId="105" xfId="0" applyNumberFormat="1" applyFont="1" applyBorder="1" applyAlignment="1">
      <alignment vertical="center" wrapText="1"/>
    </xf>
    <xf numFmtId="4" fontId="17" fillId="3" borderId="17" xfId="1" applyNumberFormat="1" applyFont="1" applyFill="1" applyBorder="1" applyAlignment="1" applyProtection="1">
      <alignment vertical="center" wrapText="1"/>
      <protection locked="0"/>
    </xf>
    <xf numFmtId="4" fontId="8" fillId="0" borderId="70" xfId="0" applyNumberFormat="1" applyFont="1" applyBorder="1" applyAlignment="1">
      <alignment vertical="center"/>
    </xf>
    <xf numFmtId="4" fontId="8" fillId="0" borderId="108" xfId="0" applyNumberFormat="1" applyFont="1" applyBorder="1" applyAlignment="1">
      <alignment vertical="center"/>
    </xf>
    <xf numFmtId="4" fontId="8" fillId="0" borderId="58" xfId="0" applyNumberFormat="1" applyFont="1" applyBorder="1" applyAlignment="1">
      <alignment vertical="center"/>
    </xf>
    <xf numFmtId="4" fontId="8" fillId="0" borderId="109" xfId="0" applyNumberFormat="1" applyFont="1" applyBorder="1" applyAlignment="1">
      <alignment vertical="center"/>
    </xf>
    <xf numFmtId="4" fontId="8" fillId="0" borderId="72" xfId="0" applyNumberFormat="1" applyFont="1" applyBorder="1" applyAlignment="1">
      <alignment vertical="center"/>
    </xf>
    <xf numFmtId="4" fontId="8" fillId="0" borderId="110" xfId="0" applyNumberFormat="1" applyFont="1" applyBorder="1" applyAlignment="1">
      <alignment vertical="center"/>
    </xf>
    <xf numFmtId="4" fontId="8" fillId="0" borderId="48" xfId="0" applyNumberFormat="1" applyFont="1" applyBorder="1" applyAlignment="1">
      <alignment vertical="center"/>
    </xf>
    <xf numFmtId="4" fontId="8" fillId="0" borderId="74" xfId="0" applyNumberFormat="1" applyFont="1" applyBorder="1" applyAlignment="1">
      <alignment vertical="center"/>
    </xf>
    <xf numFmtId="4" fontId="8" fillId="0" borderId="111" xfId="0" applyNumberFormat="1" applyFont="1" applyBorder="1" applyAlignment="1">
      <alignment vertical="center"/>
    </xf>
    <xf numFmtId="4" fontId="8" fillId="0" borderId="47" xfId="0" applyNumberFormat="1" applyFont="1" applyBorder="1" applyAlignment="1">
      <alignment vertical="center"/>
    </xf>
    <xf numFmtId="4" fontId="8" fillId="0" borderId="112" xfId="0" applyNumberFormat="1" applyFont="1" applyBorder="1" applyAlignment="1">
      <alignment vertical="center"/>
    </xf>
    <xf numFmtId="4" fontId="7" fillId="3" borderId="23" xfId="5" applyNumberFormat="1" applyFont="1" applyFill="1" applyBorder="1" applyAlignment="1">
      <alignment vertical="center"/>
    </xf>
    <xf numFmtId="4" fontId="7" fillId="3" borderId="31" xfId="5" applyNumberFormat="1" applyFont="1" applyFill="1" applyBorder="1" applyAlignment="1">
      <alignment horizontal="center" vertical="center"/>
    </xf>
    <xf numFmtId="4" fontId="8" fillId="0" borderId="131" xfId="0" applyNumberFormat="1" applyFont="1" applyBorder="1" applyAlignment="1">
      <alignment vertical="center"/>
    </xf>
    <xf numFmtId="4" fontId="7" fillId="3" borderId="107" xfId="5" applyNumberFormat="1" applyFont="1" applyFill="1" applyBorder="1" applyAlignment="1">
      <alignment horizontal="center" vertical="center"/>
    </xf>
    <xf numFmtId="4" fontId="8" fillId="0" borderId="132" xfId="0" applyNumberFormat="1" applyFont="1" applyBorder="1" applyAlignment="1">
      <alignment vertical="center"/>
    </xf>
    <xf numFmtId="4" fontId="7" fillId="3" borderId="80" xfId="5" applyNumberFormat="1" applyFont="1" applyFill="1" applyBorder="1" applyAlignment="1">
      <alignment vertical="center"/>
    </xf>
    <xf numFmtId="4" fontId="5" fillId="0" borderId="78" xfId="0" applyNumberFormat="1" applyFont="1" applyBorder="1" applyAlignment="1">
      <alignment vertical="center"/>
    </xf>
    <xf numFmtId="4" fontId="5" fillId="0" borderId="13" xfId="0" applyNumberFormat="1" applyFont="1" applyBorder="1" applyAlignment="1">
      <alignment vertical="center"/>
    </xf>
    <xf numFmtId="4" fontId="5" fillId="0" borderId="89" xfId="0" applyNumberFormat="1" applyFont="1" applyBorder="1" applyAlignment="1">
      <alignment vertical="center"/>
    </xf>
    <xf numFmtId="4" fontId="5" fillId="0" borderId="114" xfId="0" applyNumberFormat="1" applyFont="1" applyBorder="1" applyAlignment="1">
      <alignment vertical="center"/>
    </xf>
    <xf numFmtId="4" fontId="14" fillId="0" borderId="114" xfId="0" applyNumberFormat="1" applyFont="1" applyBorder="1" applyAlignment="1">
      <alignment vertical="center" wrapText="1"/>
    </xf>
    <xf numFmtId="4" fontId="14" fillId="0" borderId="113" xfId="0" applyNumberFormat="1" applyFont="1" applyBorder="1" applyAlignment="1">
      <alignment vertical="center" wrapText="1"/>
    </xf>
    <xf numFmtId="4" fontId="14" fillId="0" borderId="11" xfId="0" applyNumberFormat="1" applyFont="1" applyBorder="1" applyAlignment="1">
      <alignment vertical="center" wrapText="1"/>
    </xf>
    <xf numFmtId="4" fontId="6" fillId="0" borderId="64" xfId="0" applyNumberFormat="1" applyFont="1" applyBorder="1" applyAlignment="1">
      <alignment vertical="center"/>
    </xf>
    <xf numFmtId="4" fontId="6" fillId="0" borderId="16" xfId="0" applyNumberFormat="1" applyFont="1" applyBorder="1" applyAlignment="1">
      <alignment vertical="center"/>
    </xf>
    <xf numFmtId="4" fontId="5" fillId="0" borderId="115" xfId="0" applyNumberFormat="1" applyFont="1" applyBorder="1" applyAlignment="1">
      <alignment vertical="center"/>
    </xf>
    <xf numFmtId="4" fontId="5" fillId="0" borderId="22" xfId="0" applyNumberFormat="1" applyFont="1" applyBorder="1" applyAlignment="1">
      <alignment vertical="center"/>
    </xf>
    <xf numFmtId="4" fontId="6" fillId="0" borderId="115" xfId="0" applyNumberFormat="1" applyFont="1" applyBorder="1" applyAlignment="1">
      <alignment vertical="center"/>
    </xf>
    <xf numFmtId="4" fontId="6" fillId="0" borderId="22" xfId="0" applyNumberFormat="1" applyFont="1" applyBorder="1" applyAlignment="1">
      <alignment vertical="center"/>
    </xf>
    <xf numFmtId="4" fontId="5" fillId="0" borderId="26" xfId="0" applyNumberFormat="1" applyFont="1" applyBorder="1" applyAlignment="1">
      <alignment vertical="center"/>
    </xf>
    <xf numFmtId="4" fontId="5" fillId="0" borderId="116" xfId="0" applyNumberFormat="1" applyFont="1" applyBorder="1" applyAlignment="1">
      <alignment vertical="center"/>
    </xf>
    <xf numFmtId="4" fontId="5" fillId="0" borderId="11" xfId="0" applyNumberFormat="1" applyFont="1" applyBorder="1" applyAlignment="1">
      <alignment vertical="center"/>
    </xf>
    <xf numFmtId="4" fontId="5" fillId="0" borderId="105" xfId="0" applyNumberFormat="1" applyFont="1" applyBorder="1" applyAlignment="1">
      <alignment vertical="center"/>
    </xf>
    <xf numFmtId="4" fontId="6" fillId="3" borderId="106" xfId="0" applyNumberFormat="1" applyFont="1" applyFill="1" applyBorder="1" applyAlignment="1">
      <alignment horizontal="center" vertical="center" wrapText="1"/>
    </xf>
    <xf numFmtId="4" fontId="5" fillId="0" borderId="131" xfId="0" applyNumberFormat="1" applyFont="1" applyBorder="1" applyAlignment="1">
      <alignment vertical="center"/>
    </xf>
    <xf numFmtId="4" fontId="6" fillId="3" borderId="107" xfId="0" applyNumberFormat="1" applyFont="1" applyFill="1" applyBorder="1" applyAlignment="1">
      <alignment horizontal="center" vertical="center" wrapText="1"/>
    </xf>
    <xf numFmtId="4" fontId="5" fillId="0" borderId="132" xfId="0" applyNumberFormat="1" applyFont="1" applyBorder="1" applyAlignment="1">
      <alignment vertical="center"/>
    </xf>
    <xf numFmtId="4" fontId="6" fillId="0" borderId="80" xfId="0" applyNumberFormat="1" applyFont="1" applyBorder="1" applyAlignment="1">
      <alignment vertical="center"/>
    </xf>
    <xf numFmtId="4" fontId="13" fillId="0" borderId="6" xfId="0" applyNumberFormat="1" applyFont="1" applyBorder="1" applyAlignment="1">
      <alignment vertical="center"/>
    </xf>
    <xf numFmtId="4" fontId="13" fillId="0" borderId="102" xfId="0" applyNumberFormat="1" applyFont="1" applyBorder="1" applyAlignment="1">
      <alignment vertical="center"/>
    </xf>
    <xf numFmtId="4" fontId="13" fillId="0" borderId="13" xfId="0" applyNumberFormat="1" applyFont="1" applyBorder="1" applyAlignment="1">
      <alignment vertical="center"/>
    </xf>
    <xf numFmtId="4" fontId="13" fillId="0" borderId="1" xfId="0" applyNumberFormat="1" applyFont="1" applyBorder="1" applyAlignment="1">
      <alignment vertical="center"/>
    </xf>
    <xf numFmtId="4" fontId="13" fillId="0" borderId="114" xfId="0" applyNumberFormat="1" applyFont="1" applyBorder="1" applyAlignment="1">
      <alignment vertical="center"/>
    </xf>
    <xf numFmtId="4" fontId="13" fillId="0" borderId="113" xfId="0" applyNumberFormat="1" applyFont="1" applyBorder="1" applyAlignment="1">
      <alignment vertical="center"/>
    </xf>
    <xf numFmtId="4" fontId="19" fillId="0" borderId="66" xfId="0" applyNumberFormat="1" applyFont="1" applyBorder="1" applyAlignment="1">
      <alignment vertical="center" wrapText="1"/>
    </xf>
    <xf numFmtId="4" fontId="13" fillId="0" borderId="26" xfId="0" applyNumberFormat="1" applyFont="1" applyBorder="1" applyAlignment="1">
      <alignment vertical="center"/>
    </xf>
    <xf numFmtId="4" fontId="13" fillId="0" borderId="116" xfId="0" applyNumberFormat="1" applyFont="1" applyBorder="1" applyAlignment="1">
      <alignment vertical="center"/>
    </xf>
    <xf numFmtId="4" fontId="13" fillId="0" borderId="11" xfId="0" applyNumberFormat="1" applyFont="1" applyBorder="1" applyAlignment="1">
      <alignment vertical="center"/>
    </xf>
    <xf numFmtId="4" fontId="13" fillId="0" borderId="105" xfId="0" applyNumberFormat="1" applyFont="1" applyBorder="1" applyAlignment="1">
      <alignment vertical="center"/>
    </xf>
    <xf numFmtId="4" fontId="17" fillId="3" borderId="31" xfId="0" applyNumberFormat="1" applyFont="1" applyFill="1" applyBorder="1" applyAlignment="1">
      <alignment vertical="center" wrapText="1"/>
    </xf>
    <xf numFmtId="4" fontId="17" fillId="3" borderId="107" xfId="0" applyNumberFormat="1" applyFont="1" applyFill="1" applyBorder="1" applyAlignment="1">
      <alignment vertical="center" wrapText="1"/>
    </xf>
    <xf numFmtId="4" fontId="13" fillId="0" borderId="133" xfId="0" applyNumberFormat="1" applyFont="1" applyBorder="1" applyAlignment="1">
      <alignment vertical="center"/>
    </xf>
    <xf numFmtId="4" fontId="13" fillId="0" borderId="130" xfId="0" applyNumberFormat="1" applyFont="1" applyBorder="1" applyAlignment="1">
      <alignment vertical="center"/>
    </xf>
    <xf numFmtId="4" fontId="13" fillId="0" borderId="131" xfId="0" applyNumberFormat="1" applyFont="1" applyBorder="1" applyAlignment="1">
      <alignment vertical="center"/>
    </xf>
    <xf numFmtId="4" fontId="13" fillId="0" borderId="52" xfId="0" applyNumberFormat="1" applyFont="1" applyBorder="1" applyAlignment="1">
      <alignment vertical="center"/>
    </xf>
    <xf numFmtId="168" fontId="13" fillId="0" borderId="58" xfId="0" applyNumberFormat="1" applyFont="1" applyBorder="1" applyAlignment="1">
      <alignment vertical="center"/>
    </xf>
    <xf numFmtId="168" fontId="13" fillId="0" borderId="0" xfId="0" applyNumberFormat="1" applyFont="1" applyAlignment="1">
      <alignment vertical="center"/>
    </xf>
    <xf numFmtId="168" fontId="13" fillId="0" borderId="47" xfId="0" applyNumberFormat="1" applyFont="1" applyBorder="1" applyAlignment="1">
      <alignment vertical="center"/>
    </xf>
    <xf numFmtId="168" fontId="13" fillId="0" borderId="117" xfId="0" applyNumberFormat="1" applyFont="1" applyBorder="1" applyAlignment="1">
      <alignment vertical="center"/>
    </xf>
    <xf numFmtId="4" fontId="13" fillId="0" borderId="60" xfId="0" applyNumberFormat="1" applyFont="1" applyBorder="1" applyAlignment="1">
      <alignment vertical="center"/>
    </xf>
    <xf numFmtId="39" fontId="17" fillId="3" borderId="17" xfId="1" applyNumberFormat="1" applyFont="1" applyFill="1" applyBorder="1" applyAlignment="1" applyProtection="1">
      <alignment vertical="center" wrapText="1"/>
      <protection locked="0"/>
    </xf>
    <xf numFmtId="4" fontId="19" fillId="0" borderId="52" xfId="0" applyNumberFormat="1" applyFont="1" applyBorder="1" applyAlignment="1">
      <alignment vertical="center" wrapText="1"/>
    </xf>
    <xf numFmtId="4" fontId="19" fillId="0" borderId="120" xfId="0" applyNumberFormat="1" applyFont="1" applyBorder="1" applyAlignment="1">
      <alignment vertical="center" wrapText="1"/>
    </xf>
    <xf numFmtId="4" fontId="19" fillId="0" borderId="113" xfId="0" applyNumberFormat="1" applyFont="1" applyBorder="1" applyAlignment="1">
      <alignment vertical="center" wrapText="1"/>
    </xf>
    <xf numFmtId="4" fontId="8" fillId="0" borderId="117" xfId="0" applyNumberFormat="1" applyFont="1" applyBorder="1" applyAlignment="1">
      <alignment vertical="center"/>
    </xf>
    <xf numFmtId="4" fontId="19" fillId="0" borderId="11" xfId="0" applyNumberFormat="1" applyFont="1" applyBorder="1" applyAlignment="1">
      <alignment vertical="center" wrapText="1"/>
    </xf>
    <xf numFmtId="4" fontId="19" fillId="0" borderId="105" xfId="0" applyNumberFormat="1" applyFont="1" applyBorder="1" applyAlignment="1">
      <alignment vertical="center" wrapText="1"/>
    </xf>
    <xf numFmtId="4" fontId="0" fillId="0" borderId="96" xfId="0" applyNumberFormat="1" applyBorder="1" applyAlignment="1">
      <alignment vertical="center"/>
    </xf>
    <xf numFmtId="4" fontId="0" fillId="0" borderId="122" xfId="0" applyNumberFormat="1" applyBorder="1" applyAlignment="1">
      <alignment vertical="center"/>
    </xf>
    <xf numFmtId="4" fontId="0" fillId="0" borderId="102" xfId="0" applyNumberFormat="1" applyBorder="1" applyAlignment="1">
      <alignment vertical="center"/>
    </xf>
    <xf numFmtId="4" fontId="0" fillId="0" borderId="13" xfId="0" applyNumberFormat="1" applyBorder="1" applyAlignment="1">
      <alignment vertical="center"/>
    </xf>
    <xf numFmtId="4" fontId="0" fillId="0" borderId="95" xfId="0" applyNumberFormat="1" applyBorder="1" applyAlignment="1">
      <alignment vertical="center"/>
    </xf>
    <xf numFmtId="4" fontId="0" fillId="0" borderId="123" xfId="0" applyNumberFormat="1" applyBorder="1" applyAlignment="1">
      <alignment vertical="center"/>
    </xf>
    <xf numFmtId="4" fontId="0" fillId="0" borderId="101" xfId="0" applyNumberFormat="1" applyBorder="1" applyAlignment="1">
      <alignment vertical="center"/>
    </xf>
    <xf numFmtId="4" fontId="0" fillId="0" borderId="124" xfId="0" applyNumberFormat="1" applyBorder="1" applyAlignment="1">
      <alignment vertical="center"/>
    </xf>
    <xf numFmtId="4" fontId="15" fillId="11" borderId="17" xfId="0" applyNumberFormat="1" applyFont="1" applyFill="1" applyBorder="1" applyAlignment="1">
      <alignment vertical="center"/>
    </xf>
    <xf numFmtId="4" fontId="15" fillId="11" borderId="16" xfId="0" applyNumberFormat="1" applyFont="1" applyFill="1" applyBorder="1" applyAlignment="1">
      <alignment vertical="center"/>
    </xf>
    <xf numFmtId="4" fontId="14" fillId="0" borderId="52" xfId="0" applyNumberFormat="1" applyFont="1" applyBorder="1" applyAlignment="1">
      <alignment vertical="center" wrapText="1"/>
    </xf>
    <xf numFmtId="4" fontId="14" fillId="0" borderId="120" xfId="0" applyNumberFormat="1" applyFont="1" applyBorder="1" applyAlignment="1">
      <alignment vertical="center" wrapText="1"/>
    </xf>
    <xf numFmtId="4" fontId="14" fillId="0" borderId="118" xfId="0" applyNumberFormat="1" applyFont="1" applyBorder="1" applyAlignment="1">
      <alignment vertical="center" wrapText="1"/>
    </xf>
    <xf numFmtId="4" fontId="14" fillId="0" borderId="62" xfId="0" applyNumberFormat="1" applyFont="1" applyBorder="1" applyAlignment="1">
      <alignment vertical="center" wrapText="1"/>
    </xf>
    <xf numFmtId="4" fontId="14" fillId="0" borderId="128" xfId="0" applyNumberFormat="1" applyFont="1" applyBorder="1" applyAlignment="1">
      <alignment vertical="center" wrapText="1"/>
    </xf>
    <xf numFmtId="4" fontId="14" fillId="0" borderId="1" xfId="0" applyNumberFormat="1" applyFont="1" applyBorder="1" applyAlignment="1">
      <alignment vertical="center" wrapText="1"/>
    </xf>
    <xf numFmtId="39" fontId="7" fillId="3" borderId="80" xfId="1" applyNumberFormat="1" applyFont="1" applyFill="1" applyBorder="1" applyAlignment="1" applyProtection="1">
      <alignment vertical="center" wrapText="1"/>
      <protection locked="0"/>
    </xf>
    <xf numFmtId="39" fontId="7" fillId="3" borderId="24" xfId="1" applyNumberFormat="1" applyFont="1" applyFill="1" applyBorder="1" applyAlignment="1" applyProtection="1">
      <alignment vertical="center" wrapText="1"/>
      <protection locked="0"/>
    </xf>
    <xf numFmtId="4" fontId="14" fillId="0" borderId="126" xfId="0" applyNumberFormat="1" applyFont="1" applyBorder="1" applyAlignment="1">
      <alignment vertical="center" wrapText="1"/>
    </xf>
    <xf numFmtId="4" fontId="14" fillId="0" borderId="26" xfId="0" applyNumberFormat="1" applyFont="1" applyBorder="1" applyAlignment="1">
      <alignment vertical="center" wrapText="1"/>
    </xf>
    <xf numFmtId="4" fontId="14" fillId="0" borderId="116" xfId="0" applyNumberFormat="1" applyFont="1" applyBorder="1" applyAlignment="1">
      <alignment vertical="center" wrapText="1"/>
    </xf>
    <xf numFmtId="4" fontId="8" fillId="0" borderId="76" xfId="0" applyNumberFormat="1" applyFont="1" applyBorder="1" applyAlignment="1">
      <alignment vertical="center"/>
    </xf>
    <xf numFmtId="4" fontId="8" fillId="0" borderId="127" xfId="0" applyNumberFormat="1" applyFont="1" applyBorder="1" applyAlignment="1">
      <alignment vertical="center"/>
    </xf>
    <xf numFmtId="4" fontId="14" fillId="0" borderId="66" xfId="0" applyNumberFormat="1" applyFont="1" applyBorder="1" applyAlignment="1">
      <alignment vertical="center" wrapText="1"/>
    </xf>
    <xf numFmtId="4" fontId="14" fillId="0" borderId="99" xfId="0" applyNumberFormat="1" applyFont="1" applyBorder="1" applyAlignment="1">
      <alignment vertical="center" wrapText="1"/>
    </xf>
    <xf numFmtId="4" fontId="14" fillId="0" borderId="87" xfId="0" applyNumberFormat="1" applyFont="1" applyBorder="1" applyAlignment="1">
      <alignment vertical="center" wrapText="1"/>
    </xf>
    <xf numFmtId="4" fontId="14" fillId="6" borderId="99" xfId="0" applyNumberFormat="1" applyFont="1" applyFill="1" applyBorder="1" applyAlignment="1">
      <alignment vertical="center" wrapText="1"/>
    </xf>
    <xf numFmtId="4" fontId="14" fillId="6" borderId="128" xfId="0" applyNumberFormat="1" applyFont="1" applyFill="1" applyBorder="1" applyAlignment="1">
      <alignment vertical="center" wrapText="1"/>
    </xf>
    <xf numFmtId="4" fontId="14" fillId="6" borderId="79" xfId="0" applyNumberFormat="1" applyFont="1" applyFill="1" applyBorder="1" applyAlignment="1">
      <alignment vertical="center" wrapText="1"/>
    </xf>
    <xf numFmtId="4" fontId="14" fillId="0" borderId="28" xfId="0" applyNumberFormat="1" applyFont="1" applyBorder="1" applyAlignment="1">
      <alignment vertical="center" wrapText="1"/>
    </xf>
    <xf numFmtId="4" fontId="14" fillId="0" borderId="115" xfId="0" applyNumberFormat="1" applyFont="1" applyBorder="1" applyAlignment="1">
      <alignment vertical="center" wrapText="1"/>
    </xf>
    <xf numFmtId="4" fontId="14" fillId="0" borderId="22" xfId="0" applyNumberFormat="1" applyFont="1" applyBorder="1" applyAlignment="1">
      <alignment vertical="center" wrapText="1"/>
    </xf>
    <xf numFmtId="4" fontId="14" fillId="0" borderId="15" xfId="0" applyNumberFormat="1" applyFont="1" applyBorder="1" applyAlignment="1">
      <alignment vertical="center" wrapText="1"/>
    </xf>
    <xf numFmtId="4" fontId="14" fillId="0" borderId="64" xfId="0" applyNumberFormat="1" applyFont="1" applyBorder="1" applyAlignment="1">
      <alignment vertical="center" wrapText="1"/>
    </xf>
    <xf numFmtId="4" fontId="14" fillId="0" borderId="16" xfId="0" applyNumberFormat="1" applyFont="1" applyBorder="1" applyAlignment="1">
      <alignment vertical="center" wrapText="1"/>
    </xf>
    <xf numFmtId="4" fontId="5" fillId="0" borderId="126" xfId="0" applyNumberFormat="1" applyFont="1" applyBorder="1" applyAlignment="1">
      <alignment vertical="center"/>
    </xf>
    <xf numFmtId="4" fontId="5" fillId="0" borderId="118" xfId="0" applyNumberFormat="1" applyFont="1" applyBorder="1" applyAlignment="1">
      <alignment vertical="center"/>
    </xf>
    <xf numFmtId="4" fontId="6" fillId="8" borderId="64" xfId="0" applyNumberFormat="1" applyFont="1" applyFill="1" applyBorder="1" applyAlignment="1">
      <alignment vertical="center"/>
    </xf>
    <xf numFmtId="0" fontId="14" fillId="0" borderId="137" xfId="0" applyFont="1" applyBorder="1" applyAlignment="1">
      <alignment horizontal="center" vertical="center" wrapText="1"/>
    </xf>
    <xf numFmtId="0" fontId="14" fillId="0" borderId="138" xfId="0" applyFont="1" applyBorder="1" applyAlignment="1">
      <alignment horizontal="center" vertical="center" wrapText="1"/>
    </xf>
    <xf numFmtId="0" fontId="23" fillId="6" borderId="4" xfId="0" applyFont="1" applyFill="1" applyBorder="1" applyAlignment="1">
      <alignment vertical="center" wrapText="1"/>
    </xf>
    <xf numFmtId="0" fontId="14" fillId="0" borderId="132" xfId="0" applyFont="1" applyBorder="1" applyAlignment="1">
      <alignment horizontal="justify" vertical="center" wrapText="1"/>
    </xf>
    <xf numFmtId="0" fontId="14" fillId="0" borderId="5" xfId="0" applyFont="1" applyBorder="1" applyAlignment="1">
      <alignment horizontal="justify" vertical="center" wrapText="1"/>
    </xf>
    <xf numFmtId="0" fontId="14" fillId="0" borderId="141" xfId="0" applyFont="1" applyBorder="1" applyAlignment="1">
      <alignment horizontal="justify" vertical="center" wrapText="1"/>
    </xf>
    <xf numFmtId="4" fontId="14" fillId="0" borderId="91" xfId="0" applyNumberFormat="1" applyFont="1" applyBorder="1" applyAlignment="1">
      <alignment vertical="center" wrapText="1"/>
    </xf>
    <xf numFmtId="4" fontId="14" fillId="0" borderId="94" xfId="0" applyNumberFormat="1" applyFont="1" applyBorder="1" applyAlignment="1">
      <alignment vertical="center" wrapText="1"/>
    </xf>
    <xf numFmtId="4" fontId="14" fillId="0" borderId="131" xfId="0" applyNumberFormat="1" applyFont="1" applyBorder="1" applyAlignment="1">
      <alignment vertical="center" wrapText="1"/>
    </xf>
    <xf numFmtId="0" fontId="1" fillId="0" borderId="52" xfId="0" applyFont="1" applyBorder="1" applyAlignment="1">
      <alignment horizontal="left" vertical="center" wrapText="1"/>
    </xf>
    <xf numFmtId="4" fontId="1" fillId="0" borderId="57" xfId="0" applyNumberFormat="1" applyFont="1" applyBorder="1" applyAlignment="1">
      <alignment vertical="center"/>
    </xf>
    <xf numFmtId="4" fontId="0" fillId="5" borderId="79" xfId="0" applyNumberFormat="1" applyFill="1" applyBorder="1" applyAlignment="1">
      <alignment vertical="center"/>
    </xf>
    <xf numFmtId="4" fontId="0" fillId="5" borderId="9" xfId="0" applyNumberFormat="1" applyFill="1" applyBorder="1" applyAlignment="1">
      <alignment vertical="center"/>
    </xf>
    <xf numFmtId="4" fontId="0" fillId="5" borderId="57" xfId="0" applyNumberFormat="1" applyFill="1" applyBorder="1" applyAlignment="1">
      <alignment vertical="center"/>
    </xf>
    <xf numFmtId="4" fontId="0" fillId="5" borderId="87" xfId="0" applyNumberFormat="1" applyFill="1" applyBorder="1" applyAlignment="1">
      <alignment vertical="center"/>
    </xf>
    <xf numFmtId="0" fontId="14" fillId="5" borderId="99" xfId="0" applyFont="1" applyFill="1" applyBorder="1" applyAlignment="1">
      <alignment horizontal="justify" vertical="center" wrapText="1"/>
    </xf>
    <xf numFmtId="0" fontId="14" fillId="5" borderId="28" xfId="0" applyFont="1" applyFill="1" applyBorder="1" applyAlignment="1">
      <alignment horizontal="justify" vertical="center" wrapText="1"/>
    </xf>
    <xf numFmtId="49" fontId="17" fillId="2" borderId="32" xfId="5" applyNumberFormat="1" applyFont="1" applyFill="1" applyBorder="1" applyAlignment="1">
      <alignment horizontal="center" vertical="top"/>
    </xf>
    <xf numFmtId="49" fontId="17" fillId="2" borderId="0" xfId="5" applyNumberFormat="1" applyFont="1" applyFill="1" applyAlignment="1">
      <alignment horizontal="center" vertical="top"/>
    </xf>
    <xf numFmtId="0" fontId="17" fillId="0" borderId="97" xfId="5" applyFont="1" applyBorder="1" applyAlignment="1">
      <alignment horizontal="left" vertical="center" wrapText="1"/>
    </xf>
    <xf numFmtId="0" fontId="17" fillId="0" borderId="91" xfId="5" applyFont="1" applyBorder="1" applyAlignment="1">
      <alignment horizontal="left" vertical="center" wrapText="1"/>
    </xf>
    <xf numFmtId="49" fontId="17" fillId="3" borderId="17" xfId="5" applyNumberFormat="1" applyFont="1" applyFill="1" applyBorder="1" applyAlignment="1">
      <alignment horizontal="left" vertical="top"/>
    </xf>
    <xf numFmtId="49" fontId="17" fillId="3" borderId="23" xfId="5" applyNumberFormat="1" applyFont="1" applyFill="1" applyBorder="1" applyAlignment="1">
      <alignment horizontal="left" vertical="top"/>
    </xf>
    <xf numFmtId="49" fontId="17" fillId="3" borderId="24" xfId="5" applyNumberFormat="1" applyFont="1" applyFill="1" applyBorder="1" applyAlignment="1">
      <alignment horizontal="left" vertical="top"/>
    </xf>
    <xf numFmtId="164" fontId="7" fillId="3" borderId="17" xfId="1" applyFont="1" applyFill="1" applyBorder="1" applyAlignment="1" applyProtection="1">
      <alignment horizontal="center" vertical="center" wrapText="1"/>
      <protection locked="0"/>
    </xf>
    <xf numFmtId="164" fontId="7" fillId="3" borderId="23" xfId="1" applyFont="1" applyFill="1" applyBorder="1" applyAlignment="1" applyProtection="1">
      <alignment horizontal="center" vertical="center" wrapText="1"/>
      <protection locked="0"/>
    </xf>
    <xf numFmtId="164" fontId="30" fillId="3" borderId="17" xfId="1" applyFont="1" applyFill="1" applyBorder="1" applyAlignment="1" applyProtection="1">
      <alignment horizontal="center" vertical="center" wrapText="1"/>
      <protection locked="0"/>
    </xf>
    <xf numFmtId="164" fontId="30" fillId="3" borderId="23" xfId="1" applyFont="1" applyFill="1" applyBorder="1" applyAlignment="1" applyProtection="1">
      <alignment horizontal="center" vertical="center" wrapText="1"/>
      <protection locked="0"/>
    </xf>
    <xf numFmtId="164" fontId="30" fillId="3" borderId="24" xfId="1" applyFont="1" applyFill="1" applyBorder="1" applyAlignment="1" applyProtection="1">
      <alignment horizontal="center" vertical="center" wrapText="1"/>
      <protection locked="0"/>
    </xf>
    <xf numFmtId="4" fontId="29" fillId="0" borderId="99" xfId="0" applyNumberFormat="1" applyFont="1" applyBorder="1" applyAlignment="1">
      <alignment vertical="center"/>
    </xf>
    <xf numFmtId="4" fontId="29" fillId="0" borderId="97" xfId="0" applyNumberFormat="1" applyFont="1" applyBorder="1" applyAlignment="1">
      <alignment vertical="center"/>
    </xf>
    <xf numFmtId="4" fontId="29" fillId="0" borderId="5" xfId="0" applyNumberFormat="1" applyFont="1" applyBorder="1" applyAlignment="1">
      <alignment vertical="center"/>
    </xf>
    <xf numFmtId="0" fontId="30" fillId="3" borderId="17" xfId="2" applyFont="1" applyFill="1" applyBorder="1" applyAlignment="1" applyProtection="1">
      <alignment horizontal="right" vertical="center" wrapText="1"/>
      <protection hidden="1"/>
    </xf>
    <xf numFmtId="0" fontId="30" fillId="3" borderId="23" xfId="2" applyFont="1" applyFill="1" applyBorder="1" applyAlignment="1" applyProtection="1">
      <alignment horizontal="right" vertical="center" wrapText="1"/>
      <protection hidden="1"/>
    </xf>
    <xf numFmtId="0" fontId="30" fillId="3" borderId="18" xfId="2" applyFont="1" applyFill="1" applyBorder="1" applyAlignment="1" applyProtection="1">
      <alignment horizontal="right" vertical="center" wrapText="1"/>
      <protection hidden="1"/>
    </xf>
    <xf numFmtId="4" fontId="31" fillId="0" borderId="5" xfId="0" applyNumberFormat="1" applyFont="1" applyBorder="1" applyAlignment="1">
      <alignment vertical="center" wrapText="1"/>
    </xf>
    <xf numFmtId="4" fontId="31" fillId="0" borderId="99" xfId="0" applyNumberFormat="1" applyFont="1" applyBorder="1" applyAlignment="1">
      <alignment vertical="center" wrapText="1"/>
    </xf>
    <xf numFmtId="0" fontId="31" fillId="0" borderId="32"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62" xfId="0" applyFont="1" applyBorder="1" applyAlignment="1">
      <alignment horizontal="center" vertical="center" wrapText="1"/>
    </xf>
    <xf numFmtId="0" fontId="31" fillId="0" borderId="5" xfId="0" applyFont="1" applyBorder="1" applyAlignment="1">
      <alignment horizontal="center" vertical="center" wrapText="1"/>
    </xf>
    <xf numFmtId="4" fontId="31" fillId="0" borderId="62" xfId="0" applyNumberFormat="1" applyFont="1" applyBorder="1" applyAlignment="1">
      <alignment vertical="center" wrapText="1"/>
    </xf>
    <xf numFmtId="164" fontId="17" fillId="3" borderId="17" xfId="1" applyFont="1" applyFill="1" applyBorder="1" applyAlignment="1" applyProtection="1">
      <alignment horizontal="right" vertical="center" wrapText="1"/>
      <protection locked="0"/>
    </xf>
    <xf numFmtId="164" fontId="17" fillId="3" borderId="23" xfId="1" applyFont="1" applyFill="1" applyBorder="1" applyAlignment="1" applyProtection="1">
      <alignment horizontal="right" vertical="center" wrapText="1"/>
      <protection locked="0"/>
    </xf>
    <xf numFmtId="164" fontId="17" fillId="3" borderId="24" xfId="1" applyFont="1" applyFill="1" applyBorder="1" applyAlignment="1" applyProtection="1">
      <alignment horizontal="right" vertical="center" wrapText="1"/>
      <protection locked="0"/>
    </xf>
    <xf numFmtId="4" fontId="13" fillId="0" borderId="94" xfId="9" applyNumberFormat="1" applyFont="1" applyBorder="1" applyAlignment="1">
      <alignment vertical="center"/>
    </xf>
    <xf numFmtId="4" fontId="13" fillId="0" borderId="19" xfId="9" applyNumberFormat="1" applyFont="1" applyBorder="1" applyAlignment="1">
      <alignment vertical="center"/>
    </xf>
    <xf numFmtId="4" fontId="13" fillId="0" borderId="13" xfId="9" applyNumberFormat="1" applyFont="1" applyBorder="1" applyAlignment="1">
      <alignment vertical="center"/>
    </xf>
    <xf numFmtId="4" fontId="13" fillId="0" borderId="93" xfId="9" applyNumberFormat="1" applyFont="1" applyBorder="1" applyAlignment="1">
      <alignment vertical="center"/>
    </xf>
    <xf numFmtId="4" fontId="13" fillId="0" borderId="104" xfId="9" applyNumberFormat="1" applyFont="1" applyBorder="1" applyAlignment="1">
      <alignment vertical="center"/>
    </xf>
    <xf numFmtId="4" fontId="13" fillId="0" borderId="102" xfId="9" applyNumberFormat="1" applyFont="1" applyBorder="1" applyAlignment="1">
      <alignment vertical="center"/>
    </xf>
    <xf numFmtId="1" fontId="13" fillId="0" borderId="92" xfId="9" applyNumberFormat="1" applyFont="1" applyBorder="1" applyAlignment="1">
      <alignment horizontal="center" vertical="center"/>
    </xf>
    <xf numFmtId="1" fontId="13" fillId="0" borderId="65" xfId="9" applyNumberFormat="1" applyFont="1" applyBorder="1" applyAlignment="1">
      <alignment horizontal="center" vertical="center"/>
    </xf>
    <xf numFmtId="1" fontId="13" fillId="0" borderId="83" xfId="9" applyNumberFormat="1" applyFont="1" applyBorder="1" applyAlignment="1">
      <alignment horizontal="center" vertical="center"/>
    </xf>
    <xf numFmtId="0" fontId="13" fillId="0" borderId="91" xfId="9" applyFont="1" applyBorder="1" applyAlignment="1">
      <alignment horizontal="center" vertical="center" wrapText="1"/>
    </xf>
    <xf numFmtId="0" fontId="13" fillId="0" borderId="5" xfId="9" applyFont="1" applyBorder="1" applyAlignment="1">
      <alignment horizontal="center" vertical="center" wrapText="1"/>
    </xf>
    <xf numFmtId="0" fontId="13" fillId="0" borderId="78" xfId="9" applyFont="1" applyBorder="1" applyAlignment="1">
      <alignment horizontal="center" vertical="center" wrapText="1"/>
    </xf>
    <xf numFmtId="0" fontId="13" fillId="0" borderId="91" xfId="9" applyFont="1" applyBorder="1" applyAlignment="1">
      <alignment horizontal="center" vertical="center"/>
    </xf>
    <xf numFmtId="0" fontId="13" fillId="0" borderId="5" xfId="9" applyFont="1" applyBorder="1" applyAlignment="1">
      <alignment horizontal="center" vertical="center"/>
    </xf>
    <xf numFmtId="0" fontId="13" fillId="0" borderId="78" xfId="9" applyFont="1" applyBorder="1" applyAlignment="1">
      <alignment horizontal="center" vertical="center"/>
    </xf>
    <xf numFmtId="4" fontId="13" fillId="0" borderId="91" xfId="9" applyNumberFormat="1" applyFont="1" applyBorder="1" applyAlignment="1">
      <alignment vertical="center"/>
    </xf>
    <xf numFmtId="4" fontId="13" fillId="0" borderId="5" xfId="9" applyNumberFormat="1" applyFont="1" applyBorder="1" applyAlignment="1">
      <alignment vertical="center"/>
    </xf>
    <xf numFmtId="4" fontId="13" fillId="0" borderId="78" xfId="9" applyNumberFormat="1" applyFont="1" applyBorder="1" applyAlignment="1">
      <alignment vertical="center"/>
    </xf>
    <xf numFmtId="4" fontId="13" fillId="0" borderId="4" xfId="9" applyNumberFormat="1" applyFont="1" applyBorder="1" applyAlignment="1">
      <alignment vertical="center"/>
    </xf>
    <xf numFmtId="4" fontId="13" fillId="0" borderId="129" xfId="9" applyNumberFormat="1" applyFont="1" applyBorder="1" applyAlignment="1">
      <alignment vertical="center"/>
    </xf>
    <xf numFmtId="1" fontId="8" fillId="0" borderId="88" xfId="9" applyNumberFormat="1" applyFont="1" applyBorder="1" applyAlignment="1">
      <alignment horizontal="center" vertical="center"/>
    </xf>
    <xf numFmtId="0" fontId="8" fillId="0" borderId="89" xfId="9" applyFont="1" applyBorder="1" applyAlignment="1">
      <alignment horizontal="left" vertical="top" wrapText="1"/>
    </xf>
    <xf numFmtId="0" fontId="8" fillId="0" borderId="89" xfId="9" applyFont="1" applyBorder="1" applyAlignment="1">
      <alignment horizontal="center" vertical="center"/>
    </xf>
    <xf numFmtId="1" fontId="8" fillId="0" borderId="7" xfId="9" applyNumberFormat="1" applyFont="1" applyBorder="1" applyAlignment="1">
      <alignment horizontal="center" vertical="center"/>
    </xf>
    <xf numFmtId="1" fontId="8" fillId="0" borderId="65" xfId="9" applyNumberFormat="1" applyFont="1" applyBorder="1" applyAlignment="1">
      <alignment horizontal="center" vertical="center"/>
    </xf>
    <xf numFmtId="4" fontId="8" fillId="0" borderId="4" xfId="9" applyNumberFormat="1" applyFont="1" applyBorder="1" applyAlignment="1">
      <alignment horizontal="center" vertical="center"/>
    </xf>
    <xf numFmtId="4" fontId="8" fillId="0" borderId="5" xfId="9" applyNumberFormat="1" applyFont="1" applyBorder="1" applyAlignment="1">
      <alignment horizontal="center" vertical="center"/>
    </xf>
    <xf numFmtId="4" fontId="8" fillId="0" borderId="129" xfId="9" applyNumberFormat="1" applyFont="1" applyBorder="1" applyAlignment="1">
      <alignment horizontal="center" vertical="center"/>
    </xf>
    <xf numFmtId="4" fontId="8" fillId="0" borderId="132" xfId="9" applyNumberFormat="1" applyFont="1" applyBorder="1" applyAlignment="1">
      <alignment horizontal="center" vertical="center"/>
    </xf>
    <xf numFmtId="4" fontId="8" fillId="0" borderId="107" xfId="9" applyNumberFormat="1" applyFont="1" applyBorder="1" applyAlignment="1">
      <alignment vertical="center"/>
    </xf>
    <xf numFmtId="4" fontId="8" fillId="0" borderId="19" xfId="9" applyNumberFormat="1" applyFont="1" applyBorder="1" applyAlignment="1">
      <alignment vertical="center"/>
    </xf>
    <xf numFmtId="4" fontId="8" fillId="0" borderId="13" xfId="9" applyNumberFormat="1" applyFont="1" applyBorder="1" applyAlignment="1">
      <alignment vertical="center"/>
    </xf>
    <xf numFmtId="4" fontId="8" fillId="0" borderId="100" xfId="9" applyNumberFormat="1" applyFont="1" applyBorder="1" applyAlignment="1">
      <alignment vertical="center"/>
    </xf>
    <xf numFmtId="0" fontId="8" fillId="0" borderId="4" xfId="9" applyFont="1" applyBorder="1" applyAlignment="1">
      <alignment horizontal="center" vertical="center"/>
    </xf>
    <xf numFmtId="0" fontId="8" fillId="0" borderId="5" xfId="9" applyFont="1" applyBorder="1" applyAlignment="1">
      <alignment horizontal="center" vertical="center"/>
    </xf>
    <xf numFmtId="0" fontId="8" fillId="0" borderId="78" xfId="9" applyFont="1" applyBorder="1" applyAlignment="1">
      <alignment horizontal="center" vertical="center"/>
    </xf>
    <xf numFmtId="0" fontId="8" fillId="0" borderId="129" xfId="9" applyFont="1" applyBorder="1" applyAlignment="1">
      <alignment horizontal="center" vertical="center"/>
    </xf>
    <xf numFmtId="0" fontId="8" fillId="0" borderId="86" xfId="9" applyFont="1" applyBorder="1" applyAlignment="1">
      <alignment horizontal="center" vertical="center"/>
    </xf>
    <xf numFmtId="4" fontId="8" fillId="0" borderId="4" xfId="9" applyNumberFormat="1" applyFont="1" applyBorder="1" applyAlignment="1">
      <alignment vertical="center"/>
    </xf>
    <xf numFmtId="4" fontId="8" fillId="0" borderId="5" xfId="9" applyNumberFormat="1" applyFont="1" applyBorder="1" applyAlignment="1">
      <alignment vertical="center"/>
    </xf>
    <xf numFmtId="4" fontId="8" fillId="0" borderId="129" xfId="9" applyNumberFormat="1" applyFont="1" applyBorder="1" applyAlignment="1">
      <alignment vertical="center"/>
    </xf>
    <xf numFmtId="4" fontId="8" fillId="0" borderId="106" xfId="9" applyNumberFormat="1" applyFont="1" applyBorder="1" applyAlignment="1">
      <alignment vertical="center"/>
    </xf>
    <xf numFmtId="4" fontId="8" fillId="0" borderId="104" xfId="9" applyNumberFormat="1" applyFont="1" applyBorder="1" applyAlignment="1">
      <alignment vertical="center"/>
    </xf>
    <xf numFmtId="4" fontId="8" fillId="0" borderId="102" xfId="9" applyNumberFormat="1" applyFont="1" applyBorder="1" applyAlignment="1">
      <alignment vertical="center"/>
    </xf>
    <xf numFmtId="4" fontId="8" fillId="0" borderId="89" xfId="9" applyNumberFormat="1" applyFont="1" applyBorder="1" applyAlignment="1">
      <alignment vertical="center"/>
    </xf>
    <xf numFmtId="4" fontId="8" fillId="0" borderId="98" xfId="9" applyNumberFormat="1" applyFont="1" applyBorder="1" applyAlignment="1">
      <alignment vertical="center"/>
    </xf>
    <xf numFmtId="0" fontId="6" fillId="0" borderId="17" xfId="0" applyFont="1" applyBorder="1" applyAlignment="1">
      <alignment horizontal="center"/>
    </xf>
    <xf numFmtId="0" fontId="6" fillId="0" borderId="23" xfId="0" applyFont="1" applyBorder="1" applyAlignment="1">
      <alignment horizontal="center"/>
    </xf>
    <xf numFmtId="0" fontId="6" fillId="0" borderId="18" xfId="0" applyFont="1" applyBorder="1" applyAlignment="1">
      <alignment horizontal="center"/>
    </xf>
    <xf numFmtId="0" fontId="5" fillId="0" borderId="83" xfId="0" applyFont="1" applyBorder="1" applyAlignment="1">
      <alignment horizontal="left" vertical="center" wrapText="1"/>
    </xf>
    <xf numFmtId="0" fontId="5" fillId="0" borderId="78" xfId="0" applyFont="1" applyBorder="1" applyAlignment="1">
      <alignment horizontal="left" vertical="center" wrapText="1"/>
    </xf>
    <xf numFmtId="0" fontId="5" fillId="0" borderId="88" xfId="0" applyFont="1" applyBorder="1" applyAlignment="1">
      <alignment horizontal="left" vertical="center" wrapText="1"/>
    </xf>
    <xf numFmtId="0" fontId="5" fillId="0" borderId="8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17" fillId="3" borderId="17"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5" fillId="0" borderId="17" xfId="0" applyFont="1" applyBorder="1" applyAlignment="1">
      <alignment horizontal="right"/>
    </xf>
    <xf numFmtId="0" fontId="15" fillId="0" borderId="23" xfId="0" applyFont="1" applyBorder="1" applyAlignment="1">
      <alignment horizontal="right"/>
    </xf>
    <xf numFmtId="0" fontId="6" fillId="2" borderId="17"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0" borderId="20" xfId="0" applyFont="1" applyBorder="1" applyAlignment="1">
      <alignment horizontal="center" vertical="center"/>
    </xf>
    <xf numFmtId="0" fontId="6" fillId="0" borderId="55" xfId="0" applyFont="1" applyBorder="1" applyAlignment="1">
      <alignment horizontal="center" vertical="center"/>
    </xf>
    <xf numFmtId="0" fontId="6" fillId="0" borderId="17" xfId="0" applyFont="1" applyBorder="1" applyAlignment="1">
      <alignment horizontal="left" vertical="center" wrapText="1"/>
    </xf>
    <xf numFmtId="0" fontId="6" fillId="0" borderId="23" xfId="0" applyFont="1" applyBorder="1" applyAlignment="1">
      <alignment horizontal="left" vertical="center" wrapText="1"/>
    </xf>
    <xf numFmtId="0" fontId="6" fillId="0" borderId="17"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164" fontId="7" fillId="3" borderId="24" xfId="1" applyFont="1" applyFill="1" applyBorder="1" applyAlignment="1" applyProtection="1">
      <alignment horizontal="center" vertical="center" wrapText="1"/>
      <protection locked="0"/>
    </xf>
    <xf numFmtId="4" fontId="14" fillId="0" borderId="119" xfId="0" applyNumberFormat="1" applyFont="1" applyBorder="1" applyAlignment="1">
      <alignment vertical="center" wrapText="1"/>
    </xf>
    <xf numFmtId="4" fontId="14" fillId="0" borderId="19" xfId="0" applyNumberFormat="1" applyFont="1" applyBorder="1" applyAlignment="1">
      <alignment vertical="center" wrapText="1"/>
    </xf>
    <xf numFmtId="4" fontId="14" fillId="0" borderId="130" xfId="0" applyNumberFormat="1" applyFont="1" applyBorder="1" applyAlignment="1">
      <alignment vertical="center" wrapText="1"/>
    </xf>
    <xf numFmtId="4" fontId="14" fillId="0" borderId="134" xfId="0" applyNumberFormat="1" applyFont="1" applyBorder="1" applyAlignment="1">
      <alignment vertical="center" wrapText="1"/>
    </xf>
    <xf numFmtId="4" fontId="14" fillId="0" borderId="135" xfId="0" applyNumberFormat="1" applyFont="1" applyBorder="1" applyAlignment="1">
      <alignment vertical="center" wrapText="1"/>
    </xf>
    <xf numFmtId="4" fontId="14" fillId="0" borderId="136" xfId="0" applyNumberFormat="1" applyFont="1" applyBorder="1" applyAlignment="1">
      <alignment vertical="center" wrapText="1"/>
    </xf>
    <xf numFmtId="0" fontId="14" fillId="0" borderId="13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41" xfId="0" applyFont="1" applyBorder="1" applyAlignment="1">
      <alignment horizontal="center" vertical="center" wrapText="1"/>
    </xf>
    <xf numFmtId="4" fontId="14" fillId="0" borderId="132" xfId="0" applyNumberFormat="1" applyFont="1" applyBorder="1" applyAlignment="1">
      <alignment horizontal="center" vertical="center" wrapText="1"/>
    </xf>
    <xf numFmtId="4" fontId="14" fillId="0" borderId="5" xfId="0" applyNumberFormat="1" applyFont="1" applyBorder="1" applyAlignment="1">
      <alignment horizontal="center" vertical="center" wrapText="1"/>
    </xf>
    <xf numFmtId="4" fontId="14" fillId="0" borderId="141" xfId="0" applyNumberFormat="1" applyFont="1" applyBorder="1" applyAlignment="1">
      <alignment horizontal="center" vertical="center" wrapText="1"/>
    </xf>
    <xf numFmtId="4" fontId="14" fillId="0" borderId="142" xfId="0" applyNumberFormat="1" applyFont="1" applyBorder="1" applyAlignment="1">
      <alignment vertical="center" wrapText="1"/>
    </xf>
    <xf numFmtId="4" fontId="14" fillId="0" borderId="143" xfId="0" applyNumberFormat="1" applyFont="1" applyBorder="1" applyAlignment="1">
      <alignment vertical="center" wrapText="1"/>
    </xf>
    <xf numFmtId="0" fontId="14" fillId="0" borderId="139"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140" xfId="0" applyFont="1" applyBorder="1" applyAlignment="1">
      <alignment horizontal="center" vertical="center" wrapText="1"/>
    </xf>
    <xf numFmtId="0" fontId="14" fillId="0" borderId="129" xfId="0" applyFont="1" applyBorder="1" applyAlignment="1">
      <alignment horizontal="center" vertical="center" wrapText="1"/>
    </xf>
    <xf numFmtId="4" fontId="14" fillId="0" borderId="129" xfId="0" applyNumberFormat="1" applyFont="1" applyBorder="1" applyAlignment="1">
      <alignment horizontal="center" vertical="center" wrapText="1"/>
    </xf>
    <xf numFmtId="4" fontId="14" fillId="0" borderId="144" xfId="0" applyNumberFormat="1" applyFont="1" applyBorder="1" applyAlignment="1">
      <alignment vertical="center" wrapText="1"/>
    </xf>
    <xf numFmtId="0" fontId="14" fillId="0" borderId="91" xfId="0" applyFont="1" applyBorder="1" applyAlignment="1">
      <alignment horizontal="center" vertical="center" wrapText="1"/>
    </xf>
    <xf numFmtId="4" fontId="14" fillId="0" borderId="91" xfId="0" applyNumberFormat="1" applyFont="1" applyBorder="1" applyAlignment="1">
      <alignment vertical="center" wrapText="1"/>
    </xf>
    <xf numFmtId="4" fontId="14" fillId="0" borderId="5" xfId="0" applyNumberFormat="1" applyFont="1" applyBorder="1" applyAlignment="1">
      <alignment vertical="center" wrapText="1"/>
    </xf>
    <xf numFmtId="4" fontId="14" fillId="0" borderId="141" xfId="0" applyNumberFormat="1" applyFont="1" applyBorder="1" applyAlignment="1">
      <alignment vertical="center" wrapText="1"/>
    </xf>
    <xf numFmtId="4" fontId="14" fillId="0" borderId="94" xfId="0" applyNumberFormat="1" applyFont="1" applyBorder="1" applyAlignment="1">
      <alignment vertical="center" wrapText="1"/>
    </xf>
    <xf numFmtId="0" fontId="15" fillId="2" borderId="17" xfId="0" applyFont="1" applyFill="1" applyBorder="1" applyAlignment="1">
      <alignment horizontal="center" vertical="center" wrapText="1"/>
    </xf>
    <xf numFmtId="0" fontId="15" fillId="2" borderId="23" xfId="0" applyFont="1" applyFill="1" applyBorder="1" applyAlignment="1">
      <alignment horizontal="center" vertical="center" wrapText="1"/>
    </xf>
  </cellXfs>
  <cellStyles count="17">
    <cellStyle name="Comma [0]" xfId="1" builtinId="6"/>
    <cellStyle name="Comma [0] 2" xfId="11" xr:uid="{F70B9E0C-9BD4-4C14-BB44-7458E5AA97C0}"/>
    <cellStyle name="Currency" xfId="6" builtinId="4"/>
    <cellStyle name="Normal" xfId="0" builtinId="0"/>
    <cellStyle name="Normal 11" xfId="10" xr:uid="{CE952496-5404-4B94-82C7-AB752E7FC534}"/>
    <cellStyle name="Normal 2" xfId="5" xr:uid="{EE93E5EC-2939-4956-AF6A-E251BE39E498}"/>
    <cellStyle name="Normal 2 2" xfId="7" xr:uid="{2219A0C8-1ABB-4F29-AC8C-9944FF29163A}"/>
    <cellStyle name="Normal 2 2 2" xfId="8" xr:uid="{FDCAF00E-5568-4DED-8F91-0D6788AF08F9}"/>
    <cellStyle name="Normal 2 5" xfId="9" xr:uid="{61D85284-4387-41BB-B265-12CBEC6975F1}"/>
    <cellStyle name="Normal 4" xfId="13" xr:uid="{1C089AF7-C4D7-45CE-8272-ACC43727041E}"/>
    <cellStyle name="Normal 6" xfId="15" xr:uid="{19FEACE7-7134-488E-B2BD-67DDB4437B7C}"/>
    <cellStyle name="Normal 7" xfId="16" xr:uid="{10075D0F-97C4-4D04-89E1-898558768F21}"/>
    <cellStyle name="Normal_CENE-T" xfId="3" xr:uid="{704841D4-89AC-4AA9-A418-935288CA6A58}"/>
    <cellStyle name="Normal_CENE-T 2" xfId="12" xr:uid="{780DF3D7-4712-4F82-9A07-285320F701C1}"/>
    <cellStyle name="Normal_Novi-materijali-i-cene" xfId="4" xr:uid="{6FFB5588-8647-4438-9A8E-338738DC592E}"/>
    <cellStyle name="Normal_RADOVI CENOVNIK- NORMA SATI" xfId="2" xr:uid="{3AD60714-45C4-4D87-8E74-84C990391923}"/>
    <cellStyle name="Percent 3" xfId="14" xr:uid="{7A06BD38-9273-403D-9D80-727FAC5C0B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G\RAZNO\&#352;PAJZ\POMO&#262;NA\U%20IZRADI\Kalkulacija\Template%20kalkulacije%20Bid%20Tea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slovna_strana_kalkulacije"/>
      <sheetName val="Zavisni troškovi"/>
      <sheetName val="Kalkulacija"/>
      <sheetName val="Oprema i ZTN"/>
    </sheetNames>
    <sheetDataSet>
      <sheetData sheetId="0">
        <row r="13">
          <cell r="B13">
            <v>118</v>
          </cell>
        </row>
        <row r="14">
          <cell r="B14">
            <v>108</v>
          </cell>
        </row>
      </sheetData>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C95B2-282C-496C-BFED-7CECA7D12AA0}">
  <sheetPr>
    <pageSetUpPr fitToPage="1"/>
  </sheetPr>
  <dimension ref="A1:J33"/>
  <sheetViews>
    <sheetView tabSelected="1" zoomScaleNormal="100" zoomScaleSheetLayoutView="100" workbookViewId="0">
      <selection activeCell="B22" sqref="B22"/>
    </sheetView>
  </sheetViews>
  <sheetFormatPr defaultColWidth="8.85546875" defaultRowHeight="15"/>
  <cols>
    <col min="1" max="1" width="8" style="68" customWidth="1"/>
    <col min="2" max="2" width="53.5703125" style="69" customWidth="1"/>
    <col min="3" max="3" width="19.140625" style="40" customWidth="1"/>
    <col min="4" max="4" width="12.140625" style="50" customWidth="1"/>
    <col min="5" max="6" width="16.5703125" style="50" customWidth="1"/>
    <col min="7" max="8" width="18.7109375" style="50" customWidth="1"/>
    <col min="9" max="16384" width="8.85546875" style="39"/>
  </cols>
  <sheetData>
    <row r="1" spans="1:10" ht="15.75" thickBot="1"/>
    <row r="2" spans="1:10" s="54" customFormat="1" ht="30.75" thickBot="1">
      <c r="A2" s="51" t="s">
        <v>5</v>
      </c>
      <c r="B2" s="52" t="s">
        <v>2</v>
      </c>
      <c r="C2" s="53" t="s">
        <v>3</v>
      </c>
      <c r="D2" s="53" t="s">
        <v>4</v>
      </c>
      <c r="E2" s="53" t="s">
        <v>223</v>
      </c>
      <c r="F2" s="53" t="s">
        <v>638</v>
      </c>
      <c r="G2" s="53" t="s">
        <v>224</v>
      </c>
      <c r="H2" s="53" t="s">
        <v>640</v>
      </c>
    </row>
    <row r="3" spans="1:10" ht="15.75" thickBot="1">
      <c r="A3" s="42" t="s">
        <v>153</v>
      </c>
      <c r="B3" s="43" t="s">
        <v>70</v>
      </c>
      <c r="C3" s="44"/>
      <c r="D3" s="45"/>
      <c r="E3" s="46"/>
      <c r="F3" s="424"/>
      <c r="G3" s="46"/>
      <c r="H3" s="424"/>
    </row>
    <row r="4" spans="1:10" ht="169.5" customHeight="1">
      <c r="A4" s="417" t="s">
        <v>347</v>
      </c>
      <c r="B4" s="55" t="s">
        <v>145</v>
      </c>
      <c r="C4" s="16" t="s">
        <v>23</v>
      </c>
      <c r="D4" s="56">
        <v>4</v>
      </c>
      <c r="E4" s="430"/>
      <c r="F4" s="431"/>
      <c r="G4" s="432">
        <f>D4*E4</f>
        <v>0</v>
      </c>
      <c r="H4" s="433">
        <f>D4*F4</f>
        <v>0</v>
      </c>
    </row>
    <row r="5" spans="1:10" ht="89.25" customHeight="1">
      <c r="A5" s="418" t="s">
        <v>348</v>
      </c>
      <c r="B5" s="58" t="s">
        <v>146</v>
      </c>
      <c r="C5" s="59" t="s">
        <v>0</v>
      </c>
      <c r="D5" s="60">
        <v>22</v>
      </c>
      <c r="E5" s="430"/>
      <c r="F5" s="431"/>
      <c r="G5" s="432">
        <f t="shared" ref="G5:G16" si="0">D5*E5</f>
        <v>0</v>
      </c>
      <c r="H5" s="433">
        <f t="shared" ref="H5:H16" si="1">D5*F5</f>
        <v>0</v>
      </c>
    </row>
    <row r="6" spans="1:10" ht="120">
      <c r="A6" s="413" t="s">
        <v>349</v>
      </c>
      <c r="B6" s="58" t="s">
        <v>147</v>
      </c>
      <c r="C6" s="59" t="s">
        <v>0</v>
      </c>
      <c r="D6" s="60">
        <v>4</v>
      </c>
      <c r="E6" s="430"/>
      <c r="F6" s="431"/>
      <c r="G6" s="432">
        <f t="shared" si="0"/>
        <v>0</v>
      </c>
      <c r="H6" s="433">
        <f t="shared" si="1"/>
        <v>0</v>
      </c>
    </row>
    <row r="7" spans="1:10" ht="98.45" customHeight="1">
      <c r="A7" s="413" t="s">
        <v>350</v>
      </c>
      <c r="B7" s="58" t="s">
        <v>148</v>
      </c>
      <c r="C7" s="59" t="s">
        <v>0</v>
      </c>
      <c r="D7" s="60">
        <v>2</v>
      </c>
      <c r="E7" s="430"/>
      <c r="F7" s="431"/>
      <c r="G7" s="432">
        <f t="shared" si="0"/>
        <v>0</v>
      </c>
      <c r="H7" s="433">
        <f t="shared" si="1"/>
        <v>0</v>
      </c>
    </row>
    <row r="8" spans="1:10" ht="114" customHeight="1">
      <c r="A8" s="414" t="s">
        <v>351</v>
      </c>
      <c r="B8" s="401" t="s">
        <v>173</v>
      </c>
      <c r="C8" s="402" t="s">
        <v>0</v>
      </c>
      <c r="D8" s="403">
        <v>2</v>
      </c>
      <c r="E8" s="430"/>
      <c r="F8" s="431"/>
      <c r="G8" s="432">
        <f t="shared" si="0"/>
        <v>0</v>
      </c>
      <c r="H8" s="433">
        <f t="shared" si="1"/>
        <v>0</v>
      </c>
    </row>
    <row r="9" spans="1:10" ht="75">
      <c r="A9" s="413" t="s">
        <v>352</v>
      </c>
      <c r="B9" s="58" t="s">
        <v>62</v>
      </c>
      <c r="C9" s="59" t="s">
        <v>0</v>
      </c>
      <c r="D9" s="60">
        <v>4</v>
      </c>
      <c r="E9" s="430"/>
      <c r="F9" s="431"/>
      <c r="G9" s="432">
        <f t="shared" si="0"/>
        <v>0</v>
      </c>
      <c r="H9" s="433">
        <f t="shared" si="1"/>
        <v>0</v>
      </c>
    </row>
    <row r="10" spans="1:10" ht="60">
      <c r="A10" s="415" t="s">
        <v>353</v>
      </c>
      <c r="B10" s="58" t="s">
        <v>63</v>
      </c>
      <c r="C10" s="59" t="s">
        <v>0</v>
      </c>
      <c r="D10" s="60">
        <v>20</v>
      </c>
      <c r="E10" s="430"/>
      <c r="F10" s="431"/>
      <c r="G10" s="432">
        <f t="shared" si="0"/>
        <v>0</v>
      </c>
      <c r="H10" s="433">
        <f t="shared" si="1"/>
        <v>0</v>
      </c>
    </row>
    <row r="11" spans="1:10" ht="60">
      <c r="A11" s="415" t="s">
        <v>354</v>
      </c>
      <c r="B11" s="58" t="s">
        <v>64</v>
      </c>
      <c r="C11" s="59" t="s">
        <v>0</v>
      </c>
      <c r="D11" s="60">
        <v>6</v>
      </c>
      <c r="E11" s="430"/>
      <c r="F11" s="431"/>
      <c r="G11" s="432">
        <f t="shared" si="0"/>
        <v>0</v>
      </c>
      <c r="H11" s="433">
        <f t="shared" si="1"/>
        <v>0</v>
      </c>
    </row>
    <row r="12" spans="1:10" ht="79.150000000000006" customHeight="1">
      <c r="A12" s="415" t="s">
        <v>355</v>
      </c>
      <c r="B12" s="58" t="s">
        <v>65</v>
      </c>
      <c r="C12" s="59" t="s">
        <v>0</v>
      </c>
      <c r="D12" s="60">
        <v>20</v>
      </c>
      <c r="E12" s="430"/>
      <c r="F12" s="431"/>
      <c r="G12" s="432">
        <f t="shared" si="0"/>
        <v>0</v>
      </c>
      <c r="H12" s="433">
        <f t="shared" si="1"/>
        <v>0</v>
      </c>
    </row>
    <row r="13" spans="1:10" ht="64.150000000000006" customHeight="1">
      <c r="A13" s="415" t="s">
        <v>356</v>
      </c>
      <c r="B13" s="58" t="s">
        <v>66</v>
      </c>
      <c r="C13" s="59" t="s">
        <v>0</v>
      </c>
      <c r="D13" s="60">
        <v>30</v>
      </c>
      <c r="E13" s="430"/>
      <c r="F13" s="431"/>
      <c r="G13" s="432">
        <f t="shared" si="0"/>
        <v>0</v>
      </c>
      <c r="H13" s="433">
        <f t="shared" si="1"/>
        <v>0</v>
      </c>
      <c r="I13" s="254"/>
      <c r="J13" s="253"/>
    </row>
    <row r="14" spans="1:10" ht="139.5" customHeight="1">
      <c r="A14" s="415" t="s">
        <v>357</v>
      </c>
      <c r="B14" s="58" t="s">
        <v>67</v>
      </c>
      <c r="C14" s="59" t="s">
        <v>0</v>
      </c>
      <c r="D14" s="60">
        <v>1</v>
      </c>
      <c r="E14" s="430"/>
      <c r="F14" s="431"/>
      <c r="G14" s="432">
        <f t="shared" si="0"/>
        <v>0</v>
      </c>
      <c r="H14" s="433">
        <f t="shared" si="1"/>
        <v>0</v>
      </c>
      <c r="I14" s="253"/>
      <c r="J14" s="253"/>
    </row>
    <row r="15" spans="1:10" ht="36.75" customHeight="1">
      <c r="A15" s="416" t="s">
        <v>358</v>
      </c>
      <c r="B15" s="62" t="s">
        <v>214</v>
      </c>
      <c r="C15" s="63" t="s">
        <v>68</v>
      </c>
      <c r="D15" s="64">
        <v>1</v>
      </c>
      <c r="E15" s="430"/>
      <c r="F15" s="431"/>
      <c r="G15" s="432">
        <f t="shared" si="0"/>
        <v>0</v>
      </c>
      <c r="H15" s="433">
        <f t="shared" si="1"/>
        <v>0</v>
      </c>
    </row>
    <row r="16" spans="1:10" s="54" customFormat="1" ht="51" customHeight="1" thickBot="1">
      <c r="A16" s="104" t="s">
        <v>359</v>
      </c>
      <c r="B16" s="115" t="s">
        <v>215</v>
      </c>
      <c r="C16" s="114" t="s">
        <v>48</v>
      </c>
      <c r="D16" s="238">
        <v>1</v>
      </c>
      <c r="E16" s="430"/>
      <c r="F16" s="431"/>
      <c r="G16" s="432">
        <f t="shared" si="0"/>
        <v>0</v>
      </c>
      <c r="H16" s="433">
        <f t="shared" si="1"/>
        <v>0</v>
      </c>
    </row>
    <row r="17" spans="1:8" ht="15.75" thickBot="1">
      <c r="A17" s="47"/>
      <c r="B17" s="43" t="s">
        <v>634</v>
      </c>
      <c r="C17" s="48"/>
      <c r="D17" s="49"/>
      <c r="E17" s="434"/>
      <c r="F17" s="434"/>
      <c r="G17" s="435">
        <f>SUM(G4:G16)</f>
        <v>0</v>
      </c>
      <c r="H17" s="435">
        <f>SUM(H4:H16)</f>
        <v>0</v>
      </c>
    </row>
    <row r="18" spans="1:8" ht="15.75" thickBot="1">
      <c r="A18" s="65"/>
      <c r="B18" s="66"/>
    </row>
    <row r="19" spans="1:8" ht="15.75" thickBot="1">
      <c r="A19" s="47" t="s">
        <v>360</v>
      </c>
      <c r="B19" s="43" t="s">
        <v>71</v>
      </c>
      <c r="C19" s="48"/>
      <c r="D19" s="49"/>
      <c r="E19" s="49"/>
      <c r="F19" s="49"/>
      <c r="G19" s="49"/>
      <c r="H19" s="49"/>
    </row>
    <row r="20" spans="1:8" ht="131.25" customHeight="1">
      <c r="A20" s="57" t="s">
        <v>361</v>
      </c>
      <c r="B20" s="58" t="s">
        <v>149</v>
      </c>
      <c r="C20" s="59" t="s">
        <v>0</v>
      </c>
      <c r="D20" s="67">
        <v>2</v>
      </c>
      <c r="E20" s="436"/>
      <c r="F20" s="437"/>
      <c r="G20" s="437">
        <f>D20*E20</f>
        <v>0</v>
      </c>
      <c r="H20" s="433">
        <f t="shared" ref="H20:H24" si="2">D20*F20</f>
        <v>0</v>
      </c>
    </row>
    <row r="21" spans="1:8" ht="126.75" customHeight="1">
      <c r="A21" s="61" t="s">
        <v>362</v>
      </c>
      <c r="B21" s="58" t="s">
        <v>150</v>
      </c>
      <c r="C21" s="59" t="s">
        <v>0</v>
      </c>
      <c r="D21" s="67">
        <v>34</v>
      </c>
      <c r="E21" s="436"/>
      <c r="F21" s="437"/>
      <c r="G21" s="437">
        <f t="shared" ref="G21:G24" si="3">D21*E21</f>
        <v>0</v>
      </c>
      <c r="H21" s="433">
        <f t="shared" si="2"/>
        <v>0</v>
      </c>
    </row>
    <row r="22" spans="1:8" ht="75">
      <c r="A22" s="61" t="s">
        <v>363</v>
      </c>
      <c r="B22" s="58" t="s">
        <v>69</v>
      </c>
      <c r="C22" s="59" t="s">
        <v>0</v>
      </c>
      <c r="D22" s="67">
        <v>4</v>
      </c>
      <c r="E22" s="436"/>
      <c r="F22" s="437"/>
      <c r="G22" s="437">
        <f t="shared" si="3"/>
        <v>0</v>
      </c>
      <c r="H22" s="433">
        <f t="shared" si="2"/>
        <v>0</v>
      </c>
    </row>
    <row r="23" spans="1:8" ht="29.45" customHeight="1">
      <c r="A23" s="61" t="s">
        <v>364</v>
      </c>
      <c r="B23" s="62" t="s">
        <v>216</v>
      </c>
      <c r="C23" s="63" t="s">
        <v>68</v>
      </c>
      <c r="D23" s="64">
        <v>1</v>
      </c>
      <c r="E23" s="436"/>
      <c r="F23" s="437"/>
      <c r="G23" s="437">
        <f t="shared" si="3"/>
        <v>0</v>
      </c>
      <c r="H23" s="433">
        <f t="shared" si="2"/>
        <v>0</v>
      </c>
    </row>
    <row r="24" spans="1:8" s="54" customFormat="1" ht="48" customHeight="1" thickBot="1">
      <c r="A24" s="104" t="s">
        <v>365</v>
      </c>
      <c r="B24" s="115" t="s">
        <v>215</v>
      </c>
      <c r="C24" s="114" t="s">
        <v>48</v>
      </c>
      <c r="D24" s="114">
        <v>1</v>
      </c>
      <c r="E24" s="438"/>
      <c r="F24" s="437"/>
      <c r="G24" s="437">
        <f t="shared" si="3"/>
        <v>0</v>
      </c>
      <c r="H24" s="433">
        <f t="shared" si="2"/>
        <v>0</v>
      </c>
    </row>
    <row r="25" spans="1:8" ht="15.75" thickBot="1">
      <c r="A25" s="47"/>
      <c r="B25" s="43" t="s">
        <v>636</v>
      </c>
      <c r="C25" s="48"/>
      <c r="D25" s="49"/>
      <c r="E25" s="434"/>
      <c r="F25" s="434"/>
      <c r="G25" s="435">
        <f>SUM(G20:G24)</f>
        <v>0</v>
      </c>
      <c r="H25" s="435">
        <f>SUM(H20:H24)</f>
        <v>0</v>
      </c>
    </row>
    <row r="26" spans="1:8">
      <c r="A26" s="65"/>
      <c r="B26" s="66"/>
    </row>
    <row r="27" spans="1:8">
      <c r="A27" s="65"/>
      <c r="B27" s="66"/>
    </row>
    <row r="28" spans="1:8">
      <c r="A28" s="673" t="s">
        <v>7</v>
      </c>
      <c r="B28" s="674"/>
      <c r="C28" s="674"/>
      <c r="D28" s="674"/>
      <c r="E28" s="674"/>
      <c r="F28" s="674"/>
      <c r="G28" s="674"/>
      <c r="H28" s="674"/>
    </row>
    <row r="29" spans="1:8">
      <c r="A29" s="440" t="s">
        <v>22</v>
      </c>
      <c r="B29" s="675" t="str">
        <f>B3</f>
        <v>SISTEM RAČUNARSKE  MREŽE</v>
      </c>
      <c r="C29" s="675"/>
      <c r="D29" s="675"/>
      <c r="E29" s="675"/>
      <c r="F29" s="675"/>
      <c r="G29" s="441">
        <f>G17</f>
        <v>0</v>
      </c>
      <c r="H29" s="441">
        <f>H17</f>
        <v>0</v>
      </c>
    </row>
    <row r="30" spans="1:8" ht="15.75" thickBot="1">
      <c r="A30" s="443" t="s">
        <v>24</v>
      </c>
      <c r="B30" s="676" t="str">
        <f>B19</f>
        <v xml:space="preserve">Sistem WLAN(WiFi) internet </v>
      </c>
      <c r="C30" s="676"/>
      <c r="D30" s="676"/>
      <c r="E30" s="676"/>
      <c r="F30" s="676"/>
      <c r="G30" s="442">
        <f>G25</f>
        <v>0</v>
      </c>
      <c r="H30" s="442">
        <f>H25</f>
        <v>0</v>
      </c>
    </row>
    <row r="31" spans="1:8" ht="15.75" thickBot="1">
      <c r="A31" s="444"/>
      <c r="B31" s="677" t="s">
        <v>635</v>
      </c>
      <c r="C31" s="678"/>
      <c r="D31" s="678"/>
      <c r="E31" s="678"/>
      <c r="F31" s="679"/>
      <c r="G31" s="429">
        <f>SUM(G29:G30)</f>
        <v>0</v>
      </c>
      <c r="H31" s="429">
        <f>SUM(H29:H30)</f>
        <v>0</v>
      </c>
    </row>
    <row r="33" spans="3:3">
      <c r="C33" s="41"/>
    </row>
  </sheetData>
  <mergeCells count="4">
    <mergeCell ref="A28:H28"/>
    <mergeCell ref="B29:F29"/>
    <mergeCell ref="B30:F30"/>
    <mergeCell ref="B31:F31"/>
  </mergeCells>
  <pageMargins left="0.7" right="0.7" top="0.75" bottom="0.75" header="0.3" footer="0.3"/>
  <pageSetup paperSize="9" scale="53"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C6836-61F9-474B-9AB6-7263669614E5}">
  <sheetPr>
    <pageSetUpPr fitToPage="1"/>
  </sheetPr>
  <dimension ref="A1:H15"/>
  <sheetViews>
    <sheetView topLeftCell="A10" zoomScaleNormal="100" workbookViewId="0">
      <selection activeCell="H19" sqref="H19"/>
    </sheetView>
  </sheetViews>
  <sheetFormatPr defaultColWidth="11.42578125" defaultRowHeight="15"/>
  <cols>
    <col min="1" max="1" width="7.42578125" style="77" customWidth="1"/>
    <col min="2" max="2" width="46" style="39" customWidth="1"/>
    <col min="3" max="4" width="10" style="40" customWidth="1"/>
    <col min="5" max="6" width="13.85546875" style="40" customWidth="1"/>
    <col min="7" max="8" width="16.42578125" style="40" customWidth="1"/>
    <col min="9" max="16384" width="11.42578125" style="39"/>
  </cols>
  <sheetData>
    <row r="1" spans="1:8" ht="15.75" thickBot="1">
      <c r="B1" s="78" t="s">
        <v>42</v>
      </c>
    </row>
    <row r="2" spans="1:8" ht="60.75" thickBot="1">
      <c r="A2" s="79" t="s">
        <v>5</v>
      </c>
      <c r="B2" s="80" t="s">
        <v>2</v>
      </c>
      <c r="C2" s="80" t="s">
        <v>3</v>
      </c>
      <c r="D2" s="80" t="s">
        <v>4</v>
      </c>
      <c r="E2" s="81" t="s">
        <v>223</v>
      </c>
      <c r="F2" s="504" t="s">
        <v>638</v>
      </c>
      <c r="G2" s="504" t="s">
        <v>224</v>
      </c>
      <c r="H2" s="82" t="s">
        <v>640</v>
      </c>
    </row>
    <row r="3" spans="1:8" ht="15.75" thickBot="1">
      <c r="A3" s="761" t="s">
        <v>42</v>
      </c>
      <c r="B3" s="762" t="s">
        <v>42</v>
      </c>
      <c r="C3" s="762"/>
      <c r="D3" s="762"/>
      <c r="E3" s="186"/>
      <c r="F3" s="186"/>
      <c r="G3" s="186"/>
      <c r="H3" s="330"/>
    </row>
    <row r="4" spans="1:8" ht="75">
      <c r="A4" s="91" t="s">
        <v>543</v>
      </c>
      <c r="B4" s="83" t="s">
        <v>318</v>
      </c>
      <c r="C4" s="84" t="s">
        <v>0</v>
      </c>
      <c r="D4" s="84">
        <v>2</v>
      </c>
      <c r="E4" s="605"/>
      <c r="F4" s="593"/>
      <c r="G4" s="593">
        <f>D4*E4</f>
        <v>0</v>
      </c>
      <c r="H4" s="594">
        <f>D4*F4</f>
        <v>0</v>
      </c>
    </row>
    <row r="5" spans="1:8" ht="60">
      <c r="A5" s="91" t="s">
        <v>544</v>
      </c>
      <c r="B5" s="83" t="s">
        <v>319</v>
      </c>
      <c r="C5" s="84" t="s">
        <v>0</v>
      </c>
      <c r="D5" s="84">
        <v>2</v>
      </c>
      <c r="E5" s="605"/>
      <c r="F5" s="593"/>
      <c r="G5" s="593">
        <f t="shared" ref="G5:G12" si="0">D5*E5</f>
        <v>0</v>
      </c>
      <c r="H5" s="594">
        <f t="shared" ref="H5:H12" si="1">D5*F5</f>
        <v>0</v>
      </c>
    </row>
    <row r="6" spans="1:8" ht="90">
      <c r="A6" s="91" t="s">
        <v>545</v>
      </c>
      <c r="B6" s="83" t="s">
        <v>320</v>
      </c>
      <c r="C6" s="84" t="s">
        <v>0</v>
      </c>
      <c r="D6" s="84">
        <v>2</v>
      </c>
      <c r="E6" s="605"/>
      <c r="F6" s="593"/>
      <c r="G6" s="593">
        <f t="shared" si="0"/>
        <v>0</v>
      </c>
      <c r="H6" s="594">
        <f t="shared" si="1"/>
        <v>0</v>
      </c>
    </row>
    <row r="7" spans="1:8" ht="60">
      <c r="A7" s="91" t="s">
        <v>546</v>
      </c>
      <c r="B7" s="83" t="s">
        <v>321</v>
      </c>
      <c r="C7" s="84" t="s">
        <v>0</v>
      </c>
      <c r="D7" s="84">
        <v>2</v>
      </c>
      <c r="E7" s="605"/>
      <c r="F7" s="593"/>
      <c r="G7" s="593">
        <f t="shared" si="0"/>
        <v>0</v>
      </c>
      <c r="H7" s="594">
        <f t="shared" si="1"/>
        <v>0</v>
      </c>
    </row>
    <row r="8" spans="1:8" s="87" customFormat="1" ht="52.9" customHeight="1">
      <c r="A8" s="92" t="s">
        <v>547</v>
      </c>
      <c r="B8" s="85" t="s">
        <v>121</v>
      </c>
      <c r="C8" s="86" t="s">
        <v>1</v>
      </c>
      <c r="D8" s="86">
        <v>150</v>
      </c>
      <c r="E8" s="605"/>
      <c r="F8" s="593"/>
      <c r="G8" s="593">
        <f t="shared" si="0"/>
        <v>0</v>
      </c>
      <c r="H8" s="594">
        <f t="shared" si="1"/>
        <v>0</v>
      </c>
    </row>
    <row r="9" spans="1:8" s="87" customFormat="1" ht="41.45" customHeight="1">
      <c r="A9" s="92" t="s">
        <v>548</v>
      </c>
      <c r="B9" s="88" t="s">
        <v>122</v>
      </c>
      <c r="C9" s="89" t="s">
        <v>1</v>
      </c>
      <c r="D9" s="89">
        <v>30</v>
      </c>
      <c r="E9" s="606"/>
      <c r="F9" s="607"/>
      <c r="G9" s="593">
        <f t="shared" si="0"/>
        <v>0</v>
      </c>
      <c r="H9" s="594">
        <f t="shared" si="1"/>
        <v>0</v>
      </c>
    </row>
    <row r="10" spans="1:8" s="87" customFormat="1" ht="30">
      <c r="A10" s="92" t="s">
        <v>549</v>
      </c>
      <c r="B10" s="85" t="s">
        <v>100</v>
      </c>
      <c r="C10" s="86" t="s">
        <v>1</v>
      </c>
      <c r="D10" s="86">
        <v>50</v>
      </c>
      <c r="E10" s="605"/>
      <c r="F10" s="593"/>
      <c r="G10" s="593">
        <f t="shared" si="0"/>
        <v>0</v>
      </c>
      <c r="H10" s="594">
        <f t="shared" si="1"/>
        <v>0</v>
      </c>
    </row>
    <row r="11" spans="1:8" s="54" customFormat="1" ht="30">
      <c r="A11" s="331" t="s">
        <v>550</v>
      </c>
      <c r="B11" s="332" t="s">
        <v>92</v>
      </c>
      <c r="C11" s="333" t="s">
        <v>68</v>
      </c>
      <c r="D11" s="179">
        <v>1</v>
      </c>
      <c r="E11" s="608"/>
      <c r="F11" s="609"/>
      <c r="G11" s="593">
        <f t="shared" si="0"/>
        <v>0</v>
      </c>
      <c r="H11" s="594">
        <f t="shared" si="1"/>
        <v>0</v>
      </c>
    </row>
    <row r="12" spans="1:8" ht="30.75" thickBot="1">
      <c r="A12" s="93" t="s">
        <v>551</v>
      </c>
      <c r="B12" s="94" t="s">
        <v>225</v>
      </c>
      <c r="C12" s="95" t="s">
        <v>41</v>
      </c>
      <c r="D12" s="178">
        <v>1</v>
      </c>
      <c r="E12" s="610"/>
      <c r="F12" s="599"/>
      <c r="G12" s="593">
        <f t="shared" si="0"/>
        <v>0</v>
      </c>
      <c r="H12" s="594">
        <f t="shared" si="1"/>
        <v>0</v>
      </c>
    </row>
    <row r="13" spans="1:8" s="54" customFormat="1" ht="27.6" customHeight="1" thickBot="1">
      <c r="A13" s="699" t="s">
        <v>651</v>
      </c>
      <c r="B13" s="700"/>
      <c r="C13" s="700"/>
      <c r="D13" s="700"/>
      <c r="E13" s="701"/>
      <c r="F13" s="425"/>
      <c r="G13" s="611">
        <f>SUM(G4:G12)</f>
        <v>0</v>
      </c>
      <c r="H13" s="611">
        <f>SUM(H4:H12)</f>
        <v>0</v>
      </c>
    </row>
    <row r="15" spans="1:8">
      <c r="B15" s="39" t="s">
        <v>39</v>
      </c>
    </row>
  </sheetData>
  <mergeCells count="2">
    <mergeCell ref="A3:D3"/>
    <mergeCell ref="A13:E13"/>
  </mergeCells>
  <pageMargins left="0.7" right="0.7" top="0.75" bottom="0.75" header="0.3" footer="0.3"/>
  <pageSetup paperSize="9" scale="6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90E03-C61A-4244-AC69-151FB77D0583}">
  <sheetPr>
    <pageSetUpPr fitToPage="1"/>
  </sheetPr>
  <dimension ref="A1:H18"/>
  <sheetViews>
    <sheetView topLeftCell="A16" zoomScaleNormal="100" workbookViewId="0">
      <selection activeCell="H18" sqref="H18"/>
    </sheetView>
  </sheetViews>
  <sheetFormatPr defaultColWidth="8.7109375" defaultRowHeight="15"/>
  <cols>
    <col min="1" max="1" width="5.7109375" style="17" customWidth="1"/>
    <col min="2" max="2" width="58.42578125" style="30" customWidth="1"/>
    <col min="3" max="3" width="12.28515625" style="17" bestFit="1" customWidth="1"/>
    <col min="4" max="4" width="8.7109375" style="17"/>
    <col min="5" max="6" width="12.7109375" style="18" customWidth="1"/>
    <col min="7" max="8" width="13.28515625" style="18" customWidth="1"/>
    <col min="9" max="16384" width="8.7109375" style="54"/>
  </cols>
  <sheetData>
    <row r="1" spans="1:8" ht="15.75" thickBot="1"/>
    <row r="2" spans="1:8" ht="60.75" thickBot="1">
      <c r="A2" s="51" t="s">
        <v>5</v>
      </c>
      <c r="B2" s="52" t="s">
        <v>2</v>
      </c>
      <c r="C2" s="96" t="s">
        <v>3</v>
      </c>
      <c r="D2" s="53" t="s">
        <v>4</v>
      </c>
      <c r="E2" s="97" t="s">
        <v>223</v>
      </c>
      <c r="F2" s="485" t="s">
        <v>638</v>
      </c>
      <c r="G2" s="490" t="s">
        <v>224</v>
      </c>
      <c r="H2" s="98" t="s">
        <v>640</v>
      </c>
    </row>
    <row r="3" spans="1:8">
      <c r="A3" s="99"/>
      <c r="B3" s="100" t="s">
        <v>43</v>
      </c>
      <c r="C3" s="101"/>
      <c r="D3" s="102"/>
      <c r="E3" s="103"/>
      <c r="F3" s="103"/>
      <c r="G3" s="506"/>
      <c r="H3" s="507"/>
    </row>
    <row r="4" spans="1:8" ht="409.5">
      <c r="A4" s="104" t="s">
        <v>552</v>
      </c>
      <c r="B4" s="105" t="s">
        <v>322</v>
      </c>
      <c r="C4" s="106" t="s">
        <v>0</v>
      </c>
      <c r="D4" s="106">
        <v>4</v>
      </c>
      <c r="E4" s="612"/>
      <c r="F4" s="613"/>
      <c r="G4" s="613">
        <f>D4*E4</f>
        <v>0</v>
      </c>
      <c r="H4" s="614">
        <f>D4*F4</f>
        <v>0</v>
      </c>
    </row>
    <row r="5" spans="1:8" ht="105">
      <c r="A5" s="104" t="s">
        <v>553</v>
      </c>
      <c r="B5" s="105" t="s">
        <v>323</v>
      </c>
      <c r="C5" s="106" t="s">
        <v>0</v>
      </c>
      <c r="D5" s="106">
        <v>1</v>
      </c>
      <c r="E5" s="612"/>
      <c r="F5" s="613"/>
      <c r="G5" s="613">
        <f t="shared" ref="G5:G17" si="0">D5*E5</f>
        <v>0</v>
      </c>
      <c r="H5" s="614">
        <f t="shared" ref="H5:H17" si="1">D5*F5</f>
        <v>0</v>
      </c>
    </row>
    <row r="6" spans="1:8" ht="75">
      <c r="A6" s="104" t="s">
        <v>554</v>
      </c>
      <c r="B6" s="105" t="s">
        <v>324</v>
      </c>
      <c r="C6" s="106" t="s">
        <v>0</v>
      </c>
      <c r="D6" s="106">
        <v>1</v>
      </c>
      <c r="E6" s="612"/>
      <c r="F6" s="613"/>
      <c r="G6" s="613">
        <f t="shared" si="0"/>
        <v>0</v>
      </c>
      <c r="H6" s="614">
        <f t="shared" si="1"/>
        <v>0</v>
      </c>
    </row>
    <row r="7" spans="1:8" ht="150">
      <c r="A7" s="104" t="s">
        <v>555</v>
      </c>
      <c r="B7" s="105" t="s">
        <v>325</v>
      </c>
      <c r="C7" s="106" t="s">
        <v>0</v>
      </c>
      <c r="D7" s="106">
        <v>2</v>
      </c>
      <c r="E7" s="612"/>
      <c r="F7" s="613"/>
      <c r="G7" s="613">
        <f t="shared" si="0"/>
        <v>0</v>
      </c>
      <c r="H7" s="614">
        <f t="shared" si="1"/>
        <v>0</v>
      </c>
    </row>
    <row r="8" spans="1:8" ht="225">
      <c r="A8" s="111" t="s">
        <v>556</v>
      </c>
      <c r="B8" s="112" t="s">
        <v>326</v>
      </c>
      <c r="C8" s="113" t="s">
        <v>0</v>
      </c>
      <c r="D8" s="113">
        <v>2</v>
      </c>
      <c r="E8" s="612"/>
      <c r="F8" s="613"/>
      <c r="G8" s="613">
        <f t="shared" si="0"/>
        <v>0</v>
      </c>
      <c r="H8" s="614">
        <f t="shared" si="1"/>
        <v>0</v>
      </c>
    </row>
    <row r="9" spans="1:8" ht="150">
      <c r="A9" s="111" t="s">
        <v>557</v>
      </c>
      <c r="B9" s="112" t="s">
        <v>327</v>
      </c>
      <c r="C9" s="113" t="s">
        <v>0</v>
      </c>
      <c r="D9" s="113">
        <v>2</v>
      </c>
      <c r="E9" s="612"/>
      <c r="F9" s="613"/>
      <c r="G9" s="613">
        <f t="shared" si="0"/>
        <v>0</v>
      </c>
      <c r="H9" s="614">
        <f t="shared" si="1"/>
        <v>0</v>
      </c>
    </row>
    <row r="10" spans="1:8" ht="135">
      <c r="A10" s="420" t="s">
        <v>558</v>
      </c>
      <c r="B10" s="112" t="s">
        <v>123</v>
      </c>
      <c r="C10" s="113" t="s">
        <v>0</v>
      </c>
      <c r="D10" s="113">
        <v>1</v>
      </c>
      <c r="E10" s="612"/>
      <c r="F10" s="613"/>
      <c r="G10" s="613">
        <f t="shared" si="0"/>
        <v>0</v>
      </c>
      <c r="H10" s="614">
        <f t="shared" si="1"/>
        <v>0</v>
      </c>
    </row>
    <row r="11" spans="1:8" ht="30">
      <c r="A11" s="104" t="s">
        <v>559</v>
      </c>
      <c r="B11" s="107" t="s">
        <v>124</v>
      </c>
      <c r="C11" s="106" t="s">
        <v>1</v>
      </c>
      <c r="D11" s="106">
        <v>400</v>
      </c>
      <c r="E11" s="612"/>
      <c r="F11" s="613"/>
      <c r="G11" s="613">
        <f t="shared" si="0"/>
        <v>0</v>
      </c>
      <c r="H11" s="614">
        <f t="shared" si="1"/>
        <v>0</v>
      </c>
    </row>
    <row r="12" spans="1:8">
      <c r="A12" s="104" t="s">
        <v>560</v>
      </c>
      <c r="B12" s="107" t="s">
        <v>141</v>
      </c>
      <c r="C12" s="106" t="s">
        <v>0</v>
      </c>
      <c r="D12" s="106">
        <v>8</v>
      </c>
      <c r="E12" s="612"/>
      <c r="F12" s="613"/>
      <c r="G12" s="613">
        <f t="shared" si="0"/>
        <v>0</v>
      </c>
      <c r="H12" s="614">
        <f t="shared" si="1"/>
        <v>0</v>
      </c>
    </row>
    <row r="13" spans="1:8" ht="30">
      <c r="A13" s="104" t="s">
        <v>561</v>
      </c>
      <c r="B13" s="107" t="s">
        <v>142</v>
      </c>
      <c r="C13" s="106" t="s">
        <v>0</v>
      </c>
      <c r="D13" s="106">
        <v>4</v>
      </c>
      <c r="E13" s="612"/>
      <c r="F13" s="613"/>
      <c r="G13" s="613">
        <f t="shared" si="0"/>
        <v>0</v>
      </c>
      <c r="H13" s="614">
        <f t="shared" si="1"/>
        <v>0</v>
      </c>
    </row>
    <row r="14" spans="1:8" ht="30">
      <c r="A14" s="104" t="s">
        <v>562</v>
      </c>
      <c r="B14" s="107" t="s">
        <v>143</v>
      </c>
      <c r="C14" s="106" t="s">
        <v>0</v>
      </c>
      <c r="D14" s="106">
        <v>4</v>
      </c>
      <c r="E14" s="612"/>
      <c r="F14" s="613"/>
      <c r="G14" s="613">
        <f t="shared" si="0"/>
        <v>0</v>
      </c>
      <c r="H14" s="614">
        <f t="shared" si="1"/>
        <v>0</v>
      </c>
    </row>
    <row r="15" spans="1:8" s="3" customFormat="1">
      <c r="A15" s="153" t="s">
        <v>563</v>
      </c>
      <c r="B15" s="180" t="s">
        <v>92</v>
      </c>
      <c r="C15" s="13" t="s">
        <v>68</v>
      </c>
      <c r="D15" s="147">
        <v>1</v>
      </c>
      <c r="E15" s="559"/>
      <c r="F15" s="615"/>
      <c r="G15" s="613">
        <f t="shared" si="0"/>
        <v>0</v>
      </c>
      <c r="H15" s="614">
        <f t="shared" si="1"/>
        <v>0</v>
      </c>
    </row>
    <row r="16" spans="1:8" ht="30">
      <c r="A16" s="104" t="s">
        <v>564</v>
      </c>
      <c r="B16" s="107" t="s">
        <v>225</v>
      </c>
      <c r="C16" s="106" t="s">
        <v>6</v>
      </c>
      <c r="D16" s="106">
        <v>1</v>
      </c>
      <c r="E16" s="612"/>
      <c r="F16" s="613"/>
      <c r="G16" s="613">
        <f t="shared" si="0"/>
        <v>0</v>
      </c>
      <c r="H16" s="614">
        <f t="shared" si="1"/>
        <v>0</v>
      </c>
    </row>
    <row r="17" spans="1:8" ht="15.75" thickBot="1">
      <c r="A17" s="108" t="s">
        <v>565</v>
      </c>
      <c r="B17" s="109" t="s">
        <v>133</v>
      </c>
      <c r="C17" s="110" t="s">
        <v>6</v>
      </c>
      <c r="D17" s="110">
        <v>1</v>
      </c>
      <c r="E17" s="616"/>
      <c r="F17" s="617"/>
      <c r="G17" s="613">
        <f t="shared" si="0"/>
        <v>0</v>
      </c>
      <c r="H17" s="614">
        <f t="shared" si="1"/>
        <v>0</v>
      </c>
    </row>
    <row r="18" spans="1:8" customFormat="1" ht="27.6" customHeight="1" thickBot="1">
      <c r="A18" s="699" t="s">
        <v>652</v>
      </c>
      <c r="B18" s="700"/>
      <c r="C18" s="700"/>
      <c r="D18" s="700"/>
      <c r="E18" s="701"/>
      <c r="F18" s="425"/>
      <c r="G18" s="530">
        <f>SUM(G4:G17)</f>
        <v>0</v>
      </c>
      <c r="H18" s="531">
        <f>SUM(H4:H17)</f>
        <v>0</v>
      </c>
    </row>
  </sheetData>
  <mergeCells count="1">
    <mergeCell ref="A18:E18"/>
  </mergeCells>
  <pageMargins left="0.7" right="0.7" top="0.75" bottom="0.75" header="0.3" footer="0.3"/>
  <pageSetup paperSize="9" scale="63"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85A1A-81DC-4592-B83B-417E0B9368D0}">
  <sheetPr>
    <pageSetUpPr fitToPage="1"/>
  </sheetPr>
  <dimension ref="A1:H28"/>
  <sheetViews>
    <sheetView zoomScaleNormal="100" workbookViewId="0">
      <selection activeCell="H25" sqref="H25"/>
    </sheetView>
  </sheetViews>
  <sheetFormatPr defaultRowHeight="15"/>
  <cols>
    <col min="1" max="1" width="6.28515625" customWidth="1"/>
    <col min="2" max="2" width="56.85546875" style="39" customWidth="1"/>
    <col min="3" max="3" width="9.28515625" customWidth="1"/>
    <col min="5" max="6" width="19.5703125" customWidth="1"/>
    <col min="7" max="8" width="17.85546875" style="208" customWidth="1"/>
  </cols>
  <sheetData>
    <row r="1" spans="1:8" ht="15.75" thickBot="1"/>
    <row r="2" spans="1:8" ht="26.25" thickBot="1">
      <c r="A2" s="305" t="s">
        <v>5</v>
      </c>
      <c r="B2" s="306" t="s">
        <v>178</v>
      </c>
      <c r="C2" s="307" t="s">
        <v>179</v>
      </c>
      <c r="D2" s="307" t="s">
        <v>4</v>
      </c>
      <c r="E2" s="308" t="s">
        <v>223</v>
      </c>
      <c r="F2" s="508" t="s">
        <v>638</v>
      </c>
      <c r="G2" s="510" t="s">
        <v>224</v>
      </c>
      <c r="H2" s="309" t="s">
        <v>640</v>
      </c>
    </row>
    <row r="3" spans="1:8" ht="15.75" thickBot="1">
      <c r="A3" s="310"/>
      <c r="B3" s="311" t="s">
        <v>191</v>
      </c>
      <c r="C3" s="312"/>
      <c r="D3" s="312"/>
      <c r="E3" s="312"/>
      <c r="F3" s="509"/>
      <c r="G3" s="509"/>
      <c r="H3" s="313"/>
    </row>
    <row r="4" spans="1:8" ht="25.5">
      <c r="A4" s="220" t="s">
        <v>566</v>
      </c>
      <c r="B4" s="314" t="s">
        <v>180</v>
      </c>
      <c r="C4" s="315" t="s">
        <v>0</v>
      </c>
      <c r="D4" s="382">
        <v>3</v>
      </c>
      <c r="E4" s="618"/>
      <c r="F4" s="619"/>
      <c r="G4" s="620">
        <f>D4*E4</f>
        <v>0</v>
      </c>
      <c r="H4" s="621">
        <f>D4*F4</f>
        <v>0</v>
      </c>
    </row>
    <row r="5" spans="1:8" ht="25.5">
      <c r="A5" s="277" t="s">
        <v>567</v>
      </c>
      <c r="B5" s="314" t="s">
        <v>181</v>
      </c>
      <c r="C5" s="315" t="s">
        <v>0</v>
      </c>
      <c r="D5" s="383">
        <v>2</v>
      </c>
      <c r="E5" s="622"/>
      <c r="F5" s="623"/>
      <c r="G5" s="620">
        <f t="shared" ref="G5:G24" si="0">D5*E5</f>
        <v>0</v>
      </c>
      <c r="H5" s="621">
        <f t="shared" ref="H5:H24" si="1">D5*F5</f>
        <v>0</v>
      </c>
    </row>
    <row r="6" spans="1:8" ht="25.5">
      <c r="A6" s="220" t="s">
        <v>568</v>
      </c>
      <c r="B6" s="314" t="s">
        <v>182</v>
      </c>
      <c r="C6" s="315" t="s">
        <v>0</v>
      </c>
      <c r="D6" s="316">
        <v>1</v>
      </c>
      <c r="E6" s="622"/>
      <c r="F6" s="623"/>
      <c r="G6" s="620">
        <f t="shared" si="0"/>
        <v>0</v>
      </c>
      <c r="H6" s="621">
        <f t="shared" si="1"/>
        <v>0</v>
      </c>
    </row>
    <row r="7" spans="1:8">
      <c r="A7" s="220" t="s">
        <v>569</v>
      </c>
      <c r="B7" s="314" t="s">
        <v>197</v>
      </c>
      <c r="C7" s="315" t="s">
        <v>0</v>
      </c>
      <c r="D7" s="321">
        <v>4</v>
      </c>
      <c r="E7" s="622"/>
      <c r="F7" s="623"/>
      <c r="G7" s="620">
        <f t="shared" si="0"/>
        <v>0</v>
      </c>
      <c r="H7" s="621">
        <f t="shared" si="1"/>
        <v>0</v>
      </c>
    </row>
    <row r="8" spans="1:8">
      <c r="A8" s="277" t="s">
        <v>570</v>
      </c>
      <c r="B8" s="317" t="s">
        <v>183</v>
      </c>
      <c r="C8" s="316" t="s">
        <v>0</v>
      </c>
      <c r="D8" s="316">
        <v>2</v>
      </c>
      <c r="E8" s="622"/>
      <c r="F8" s="623"/>
      <c r="G8" s="620">
        <f t="shared" si="0"/>
        <v>0</v>
      </c>
      <c r="H8" s="621">
        <f t="shared" si="1"/>
        <v>0</v>
      </c>
    </row>
    <row r="9" spans="1:8" ht="38.25">
      <c r="A9" s="277" t="s">
        <v>571</v>
      </c>
      <c r="B9" s="320" t="s">
        <v>198</v>
      </c>
      <c r="C9" s="321" t="s">
        <v>0</v>
      </c>
      <c r="D9" s="321">
        <v>3</v>
      </c>
      <c r="E9" s="622"/>
      <c r="F9" s="623"/>
      <c r="G9" s="620">
        <f t="shared" si="0"/>
        <v>0</v>
      </c>
      <c r="H9" s="621">
        <f t="shared" si="1"/>
        <v>0</v>
      </c>
    </row>
    <row r="10" spans="1:8" ht="38.25">
      <c r="A10" s="220" t="s">
        <v>572</v>
      </c>
      <c r="B10" s="320" t="s">
        <v>199</v>
      </c>
      <c r="C10" s="321" t="s">
        <v>0</v>
      </c>
      <c r="D10" s="321">
        <v>11</v>
      </c>
      <c r="E10" s="622"/>
      <c r="F10" s="623"/>
      <c r="G10" s="620">
        <f t="shared" si="0"/>
        <v>0</v>
      </c>
      <c r="H10" s="621">
        <f t="shared" si="1"/>
        <v>0</v>
      </c>
    </row>
    <row r="11" spans="1:8" ht="38.25">
      <c r="A11" s="277" t="s">
        <v>573</v>
      </c>
      <c r="B11" s="320" t="s">
        <v>200</v>
      </c>
      <c r="C11" s="321" t="s">
        <v>0</v>
      </c>
      <c r="D11" s="321">
        <v>3</v>
      </c>
      <c r="E11" s="622"/>
      <c r="F11" s="623"/>
      <c r="G11" s="620">
        <f t="shared" si="0"/>
        <v>0</v>
      </c>
      <c r="H11" s="621">
        <f t="shared" si="1"/>
        <v>0</v>
      </c>
    </row>
    <row r="12" spans="1:8" ht="38.25">
      <c r="A12" s="277" t="s">
        <v>574</v>
      </c>
      <c r="B12" s="320" t="s">
        <v>192</v>
      </c>
      <c r="C12" s="321" t="s">
        <v>0</v>
      </c>
      <c r="D12" s="321">
        <v>40</v>
      </c>
      <c r="E12" s="622"/>
      <c r="F12" s="623"/>
      <c r="G12" s="620">
        <f t="shared" si="0"/>
        <v>0</v>
      </c>
      <c r="H12" s="621">
        <f t="shared" si="1"/>
        <v>0</v>
      </c>
    </row>
    <row r="13" spans="1:8" ht="38.25">
      <c r="A13" s="277" t="s">
        <v>575</v>
      </c>
      <c r="B13" s="320" t="s">
        <v>195</v>
      </c>
      <c r="C13" s="321" t="s">
        <v>0</v>
      </c>
      <c r="D13" s="321">
        <v>50</v>
      </c>
      <c r="E13" s="622"/>
      <c r="F13" s="623"/>
      <c r="G13" s="620">
        <f t="shared" si="0"/>
        <v>0</v>
      </c>
      <c r="H13" s="621">
        <f t="shared" si="1"/>
        <v>0</v>
      </c>
    </row>
    <row r="14" spans="1:8" ht="51">
      <c r="A14" s="277" t="s">
        <v>576</v>
      </c>
      <c r="B14" s="320" t="s">
        <v>196</v>
      </c>
      <c r="C14" s="321" t="s">
        <v>0</v>
      </c>
      <c r="D14" s="321">
        <v>1000</v>
      </c>
      <c r="E14" s="622"/>
      <c r="F14" s="623"/>
      <c r="G14" s="620">
        <f t="shared" si="0"/>
        <v>0</v>
      </c>
      <c r="H14" s="621">
        <f t="shared" si="1"/>
        <v>0</v>
      </c>
    </row>
    <row r="15" spans="1:8" ht="51">
      <c r="A15" s="277" t="s">
        <v>577</v>
      </c>
      <c r="B15" s="317" t="s">
        <v>184</v>
      </c>
      <c r="C15" s="316" t="s">
        <v>0</v>
      </c>
      <c r="D15" s="316">
        <v>3</v>
      </c>
      <c r="E15" s="622"/>
      <c r="F15" s="623"/>
      <c r="G15" s="620">
        <f t="shared" si="0"/>
        <v>0</v>
      </c>
      <c r="H15" s="621">
        <f t="shared" si="1"/>
        <v>0</v>
      </c>
    </row>
    <row r="16" spans="1:8">
      <c r="A16" s="277" t="s">
        <v>578</v>
      </c>
      <c r="B16" s="320" t="s">
        <v>194</v>
      </c>
      <c r="C16" s="321" t="s">
        <v>1</v>
      </c>
      <c r="D16" s="321">
        <v>430</v>
      </c>
      <c r="E16" s="622"/>
      <c r="F16" s="623"/>
      <c r="G16" s="620">
        <f t="shared" si="0"/>
        <v>0</v>
      </c>
      <c r="H16" s="621">
        <f t="shared" si="1"/>
        <v>0</v>
      </c>
    </row>
    <row r="17" spans="1:8">
      <c r="A17" s="277" t="s">
        <v>579</v>
      </c>
      <c r="B17" s="320" t="s">
        <v>193</v>
      </c>
      <c r="C17" s="321" t="s">
        <v>1</v>
      </c>
      <c r="D17" s="321">
        <f>430+130</f>
        <v>560</v>
      </c>
      <c r="E17" s="622"/>
      <c r="F17" s="623"/>
      <c r="G17" s="620">
        <f t="shared" si="0"/>
        <v>0</v>
      </c>
      <c r="H17" s="621">
        <f t="shared" si="1"/>
        <v>0</v>
      </c>
    </row>
    <row r="18" spans="1:8">
      <c r="A18" s="277" t="s">
        <v>580</v>
      </c>
      <c r="B18" s="320" t="s">
        <v>201</v>
      </c>
      <c r="C18" s="321" t="s">
        <v>1</v>
      </c>
      <c r="D18" s="321">
        <v>150</v>
      </c>
      <c r="E18" s="622"/>
      <c r="F18" s="623"/>
      <c r="G18" s="620">
        <f t="shared" si="0"/>
        <v>0</v>
      </c>
      <c r="H18" s="621">
        <f t="shared" si="1"/>
        <v>0</v>
      </c>
    </row>
    <row r="19" spans="1:8" ht="38.25">
      <c r="A19" s="277" t="s">
        <v>581</v>
      </c>
      <c r="B19" s="317" t="s">
        <v>185</v>
      </c>
      <c r="C19" s="316" t="s">
        <v>0</v>
      </c>
      <c r="D19" s="316">
        <v>10</v>
      </c>
      <c r="E19" s="622"/>
      <c r="F19" s="623"/>
      <c r="G19" s="620">
        <f t="shared" si="0"/>
        <v>0</v>
      </c>
      <c r="H19" s="621">
        <f t="shared" si="1"/>
        <v>0</v>
      </c>
    </row>
    <row r="20" spans="1:8">
      <c r="A20" s="220" t="s">
        <v>582</v>
      </c>
      <c r="B20" s="317" t="s">
        <v>186</v>
      </c>
      <c r="C20" s="316" t="s">
        <v>1</v>
      </c>
      <c r="D20" s="316">
        <v>130</v>
      </c>
      <c r="E20" s="622"/>
      <c r="F20" s="623"/>
      <c r="G20" s="620">
        <f t="shared" si="0"/>
        <v>0</v>
      </c>
      <c r="H20" s="621">
        <f t="shared" si="1"/>
        <v>0</v>
      </c>
    </row>
    <row r="21" spans="1:8">
      <c r="A21" s="220" t="s">
        <v>583</v>
      </c>
      <c r="B21" s="317" t="s">
        <v>187</v>
      </c>
      <c r="C21" s="316" t="s">
        <v>1</v>
      </c>
      <c r="D21" s="316">
        <v>70</v>
      </c>
      <c r="E21" s="622"/>
      <c r="F21" s="623"/>
      <c r="G21" s="620">
        <f t="shared" si="0"/>
        <v>0</v>
      </c>
      <c r="H21" s="621">
        <f t="shared" si="1"/>
        <v>0</v>
      </c>
    </row>
    <row r="22" spans="1:8">
      <c r="A22" s="277" t="s">
        <v>584</v>
      </c>
      <c r="B22" s="317" t="s">
        <v>188</v>
      </c>
      <c r="C22" s="316" t="s">
        <v>1</v>
      </c>
      <c r="D22" s="316">
        <v>93</v>
      </c>
      <c r="E22" s="622"/>
      <c r="F22" s="623"/>
      <c r="G22" s="620">
        <f t="shared" si="0"/>
        <v>0</v>
      </c>
      <c r="H22" s="621">
        <f t="shared" si="1"/>
        <v>0</v>
      </c>
    </row>
    <row r="23" spans="1:8">
      <c r="A23" s="220" t="s">
        <v>585</v>
      </c>
      <c r="B23" s="317" t="s">
        <v>189</v>
      </c>
      <c r="C23" s="316" t="s">
        <v>1</v>
      </c>
      <c r="D23" s="316">
        <v>24</v>
      </c>
      <c r="E23" s="622"/>
      <c r="F23" s="623"/>
      <c r="G23" s="620">
        <f t="shared" si="0"/>
        <v>0</v>
      </c>
      <c r="H23" s="621">
        <f t="shared" si="1"/>
        <v>0</v>
      </c>
    </row>
    <row r="24" spans="1:8" ht="15.75" thickBot="1">
      <c r="A24" s="406" t="s">
        <v>586</v>
      </c>
      <c r="B24" s="407" t="s">
        <v>190</v>
      </c>
      <c r="C24" s="408" t="s">
        <v>1</v>
      </c>
      <c r="D24" s="408">
        <v>12</v>
      </c>
      <c r="E24" s="624"/>
      <c r="F24" s="625"/>
      <c r="G24" s="620">
        <f t="shared" si="0"/>
        <v>0</v>
      </c>
      <c r="H24" s="621">
        <f t="shared" si="1"/>
        <v>0</v>
      </c>
    </row>
    <row r="25" spans="1:8" ht="15.75" thickBot="1">
      <c r="A25" s="763" t="s">
        <v>8</v>
      </c>
      <c r="B25" s="764"/>
      <c r="C25" s="764"/>
      <c r="D25" s="239"/>
      <c r="E25" s="409"/>
      <c r="F25" s="409"/>
      <c r="G25" s="626">
        <f>SUM(G4:G24)</f>
        <v>0</v>
      </c>
      <c r="H25" s="627">
        <f>SUM(H4:H24)</f>
        <v>0</v>
      </c>
    </row>
    <row r="28" spans="1:8">
      <c r="E28" s="225"/>
      <c r="F28" s="225"/>
      <c r="G28" s="15"/>
      <c r="H28" s="15"/>
    </row>
  </sheetData>
  <mergeCells count="1">
    <mergeCell ref="A25:C25"/>
  </mergeCells>
  <phoneticPr fontId="24" type="noConversion"/>
  <pageMargins left="0.7" right="0.7" top="0.75" bottom="0.75" header="0.3" footer="0.3"/>
  <pageSetup paperSize="9" scale="55"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6C28F-56CA-47EA-9B6B-E3B1570440BA}">
  <sheetPr>
    <pageSetUpPr fitToPage="1"/>
  </sheetPr>
  <dimension ref="A1:H99"/>
  <sheetViews>
    <sheetView topLeftCell="A57" zoomScale="70" zoomScaleNormal="70" workbookViewId="0">
      <selection activeCell="L62" sqref="L62"/>
    </sheetView>
  </sheetViews>
  <sheetFormatPr defaultColWidth="8.85546875" defaultRowHeight="12.75"/>
  <cols>
    <col min="1" max="1" width="9.28515625" style="3" bestFit="1" customWidth="1"/>
    <col min="2" max="2" width="60.7109375" style="3" customWidth="1"/>
    <col min="3" max="3" width="15.28515625" style="3" customWidth="1"/>
    <col min="4" max="4" width="17.42578125" style="3" customWidth="1"/>
    <col min="5" max="6" width="17" style="2" customWidth="1"/>
    <col min="7" max="8" width="17.42578125" style="2" customWidth="1"/>
    <col min="9" max="16384" width="8.85546875" style="3"/>
  </cols>
  <sheetData>
    <row r="1" spans="1:8" ht="13.5" thickBot="1"/>
    <row r="2" spans="1:8" ht="31.15" customHeight="1" thickBot="1">
      <c r="A2" s="769" t="s">
        <v>53</v>
      </c>
      <c r="B2" s="770"/>
      <c r="C2" s="210"/>
      <c r="D2" s="210"/>
      <c r="E2" s="211"/>
      <c r="F2" s="211"/>
      <c r="G2" s="211"/>
      <c r="H2" s="514"/>
    </row>
    <row r="3" spans="1:8" ht="26.25" thickBot="1">
      <c r="A3" s="212" t="s">
        <v>5</v>
      </c>
      <c r="B3" s="213" t="s">
        <v>2</v>
      </c>
      <c r="C3" s="214" t="s">
        <v>3</v>
      </c>
      <c r="D3" s="215" t="s">
        <v>4</v>
      </c>
      <c r="E3" s="7" t="s">
        <v>223</v>
      </c>
      <c r="F3" s="493" t="s">
        <v>638</v>
      </c>
      <c r="G3" s="513" t="s">
        <v>224</v>
      </c>
      <c r="H3" s="216" t="s">
        <v>640</v>
      </c>
    </row>
    <row r="4" spans="1:8" ht="355.9" customHeight="1">
      <c r="A4" s="126" t="s">
        <v>587</v>
      </c>
      <c r="B4" s="217" t="s">
        <v>328</v>
      </c>
      <c r="C4" s="218" t="s">
        <v>0</v>
      </c>
      <c r="D4" s="218">
        <v>1</v>
      </c>
      <c r="E4" s="628"/>
      <c r="F4" s="629"/>
      <c r="G4" s="630">
        <f>D4*E4</f>
        <v>0</v>
      </c>
      <c r="H4" s="572">
        <f>D4*F4</f>
        <v>0</v>
      </c>
    </row>
    <row r="5" spans="1:8" ht="328.9" customHeight="1">
      <c r="A5" s="181" t="s">
        <v>588</v>
      </c>
      <c r="B5" s="132" t="s">
        <v>329</v>
      </c>
      <c r="C5" s="219" t="s">
        <v>0</v>
      </c>
      <c r="D5" s="219">
        <v>4</v>
      </c>
      <c r="E5" s="631"/>
      <c r="F5" s="542"/>
      <c r="G5" s="632">
        <f>D5*E5</f>
        <v>0</v>
      </c>
      <c r="H5" s="543">
        <f>D5*F5</f>
        <v>0</v>
      </c>
    </row>
    <row r="6" spans="1:8" ht="63.75">
      <c r="A6" s="181" t="s">
        <v>589</v>
      </c>
      <c r="B6" s="221" t="s">
        <v>656</v>
      </c>
      <c r="C6" s="219" t="s">
        <v>0</v>
      </c>
      <c r="D6" s="219">
        <v>1</v>
      </c>
      <c r="E6" s="631"/>
      <c r="F6" s="542"/>
      <c r="G6" s="632">
        <f t="shared" ref="G6:G10" si="0">D6*E6</f>
        <v>0</v>
      </c>
      <c r="H6" s="543">
        <f t="shared" ref="H6:H10" si="1">D6*F6</f>
        <v>0</v>
      </c>
    </row>
    <row r="7" spans="1:8" ht="63.75">
      <c r="A7" s="181" t="s">
        <v>590</v>
      </c>
      <c r="B7" s="221" t="s">
        <v>655</v>
      </c>
      <c r="C7" s="219" t="s">
        <v>0</v>
      </c>
      <c r="D7" s="219">
        <v>1</v>
      </c>
      <c r="E7" s="631"/>
      <c r="F7" s="542"/>
      <c r="G7" s="632">
        <f t="shared" si="0"/>
        <v>0</v>
      </c>
      <c r="H7" s="543">
        <f t="shared" si="1"/>
        <v>0</v>
      </c>
    </row>
    <row r="8" spans="1:8" ht="76.5">
      <c r="A8" s="126" t="s">
        <v>591</v>
      </c>
      <c r="B8" s="127" t="s">
        <v>654</v>
      </c>
      <c r="C8" s="128" t="s">
        <v>0</v>
      </c>
      <c r="D8" s="128">
        <v>1</v>
      </c>
      <c r="E8" s="633"/>
      <c r="F8" s="629"/>
      <c r="G8" s="632">
        <f t="shared" si="0"/>
        <v>0</v>
      </c>
      <c r="H8" s="543">
        <f t="shared" si="1"/>
        <v>0</v>
      </c>
    </row>
    <row r="9" spans="1:8">
      <c r="A9" s="177" t="s">
        <v>592</v>
      </c>
      <c r="B9" s="222" t="s">
        <v>81</v>
      </c>
      <c r="C9" s="223" t="s">
        <v>68</v>
      </c>
      <c r="D9" s="155">
        <v>1</v>
      </c>
      <c r="E9" s="552"/>
      <c r="F9" s="615"/>
      <c r="G9" s="632">
        <f t="shared" si="0"/>
        <v>0</v>
      </c>
      <c r="H9" s="543">
        <f t="shared" si="1"/>
        <v>0</v>
      </c>
    </row>
    <row r="10" spans="1:8" ht="13.5" thickBot="1">
      <c r="A10" s="303" t="s">
        <v>593</v>
      </c>
      <c r="B10" s="304" t="s">
        <v>175</v>
      </c>
      <c r="C10" s="276" t="s">
        <v>6</v>
      </c>
      <c r="D10" s="276">
        <v>1</v>
      </c>
      <c r="E10" s="546"/>
      <c r="F10" s="629"/>
      <c r="G10" s="632">
        <f t="shared" si="0"/>
        <v>0</v>
      </c>
      <c r="H10" s="543">
        <f t="shared" si="1"/>
        <v>0</v>
      </c>
    </row>
    <row r="11" spans="1:8" ht="27.6" customHeight="1" thickBot="1">
      <c r="A11" s="422" t="s">
        <v>594</v>
      </c>
      <c r="B11" s="680" t="s">
        <v>126</v>
      </c>
      <c r="C11" s="681"/>
      <c r="D11" s="681"/>
      <c r="E11" s="421"/>
      <c r="F11" s="421"/>
      <c r="G11" s="634">
        <f>SUM(G4:G10)</f>
        <v>0</v>
      </c>
      <c r="H11" s="635">
        <f>SUM(H4:H10)</f>
        <v>0</v>
      </c>
    </row>
    <row r="12" spans="1:8" ht="13.5" thickBot="1"/>
    <row r="13" spans="1:8" ht="15.75" customHeight="1" thickBot="1">
      <c r="A13" s="771" t="s">
        <v>209</v>
      </c>
      <c r="B13" s="772"/>
      <c r="C13" s="772"/>
      <c r="D13" s="772"/>
      <c r="E13" s="772"/>
      <c r="F13" s="772"/>
      <c r="G13" s="772"/>
      <c r="H13" s="773"/>
    </row>
    <row r="14" spans="1:8" ht="26.25" thickBot="1">
      <c r="A14" s="212" t="s">
        <v>5</v>
      </c>
      <c r="B14" s="213" t="s">
        <v>2</v>
      </c>
      <c r="C14" s="214" t="s">
        <v>3</v>
      </c>
      <c r="D14" s="215" t="s">
        <v>4</v>
      </c>
      <c r="E14" s="7" t="s">
        <v>223</v>
      </c>
      <c r="F14" s="493" t="s">
        <v>638</v>
      </c>
      <c r="G14" s="216" t="s">
        <v>224</v>
      </c>
      <c r="H14" s="216" t="s">
        <v>640</v>
      </c>
    </row>
    <row r="15" spans="1:8" ht="229.5">
      <c r="A15" s="181" t="s">
        <v>603</v>
      </c>
      <c r="B15" s="221" t="s">
        <v>336</v>
      </c>
      <c r="C15" s="219" t="s">
        <v>0</v>
      </c>
      <c r="D15" s="219">
        <v>33</v>
      </c>
      <c r="E15" s="631"/>
      <c r="F15" s="636"/>
      <c r="G15" s="543">
        <f>D15*E15</f>
        <v>0</v>
      </c>
      <c r="H15" s="543">
        <f>D15*F15</f>
        <v>0</v>
      </c>
    </row>
    <row r="16" spans="1:8" ht="229.5">
      <c r="A16" s="181" t="s">
        <v>604</v>
      </c>
      <c r="B16" s="221" t="s">
        <v>330</v>
      </c>
      <c r="C16" s="219" t="s">
        <v>0</v>
      </c>
      <c r="D16" s="219">
        <v>33</v>
      </c>
      <c r="E16" s="631"/>
      <c r="F16" s="636"/>
      <c r="G16" s="543">
        <f t="shared" ref="G16:G26" si="2">D16*E16</f>
        <v>0</v>
      </c>
      <c r="H16" s="543">
        <f t="shared" ref="H16:H26" si="3">D16*F16</f>
        <v>0</v>
      </c>
    </row>
    <row r="17" spans="1:8" ht="280.5">
      <c r="A17" s="181" t="s">
        <v>605</v>
      </c>
      <c r="B17" s="221" t="s">
        <v>331</v>
      </c>
      <c r="C17" s="219" t="s">
        <v>0</v>
      </c>
      <c r="D17" s="219">
        <v>25</v>
      </c>
      <c r="E17" s="631"/>
      <c r="F17" s="636"/>
      <c r="G17" s="543">
        <f t="shared" si="2"/>
        <v>0</v>
      </c>
      <c r="H17" s="543">
        <f t="shared" si="3"/>
        <v>0</v>
      </c>
    </row>
    <row r="18" spans="1:8" ht="293.25">
      <c r="A18" s="181" t="s">
        <v>606</v>
      </c>
      <c r="B18" s="221" t="s">
        <v>332</v>
      </c>
      <c r="C18" s="219" t="s">
        <v>0</v>
      </c>
      <c r="D18" s="219">
        <v>25</v>
      </c>
      <c r="E18" s="631"/>
      <c r="F18" s="636"/>
      <c r="G18" s="543">
        <f t="shared" si="2"/>
        <v>0</v>
      </c>
      <c r="H18" s="543">
        <f t="shared" si="3"/>
        <v>0</v>
      </c>
    </row>
    <row r="19" spans="1:8" ht="306">
      <c r="A19" s="181" t="s">
        <v>607</v>
      </c>
      <c r="B19" s="334" t="s">
        <v>341</v>
      </c>
      <c r="C19" s="219" t="s">
        <v>18</v>
      </c>
      <c r="D19" s="219">
        <v>13</v>
      </c>
      <c r="E19" s="631"/>
      <c r="F19" s="636"/>
      <c r="G19" s="543">
        <f t="shared" si="2"/>
        <v>0</v>
      </c>
      <c r="H19" s="543">
        <f t="shared" si="3"/>
        <v>0</v>
      </c>
    </row>
    <row r="20" spans="1:8" ht="318.75">
      <c r="A20" s="181" t="s">
        <v>608</v>
      </c>
      <c r="B20" s="334" t="s">
        <v>333</v>
      </c>
      <c r="C20" s="219" t="s">
        <v>0</v>
      </c>
      <c r="D20" s="219">
        <v>33</v>
      </c>
      <c r="E20" s="631"/>
      <c r="F20" s="636"/>
      <c r="G20" s="543">
        <f t="shared" si="2"/>
        <v>0</v>
      </c>
      <c r="H20" s="543">
        <f t="shared" si="3"/>
        <v>0</v>
      </c>
    </row>
    <row r="21" spans="1:8" ht="294" thickBot="1">
      <c r="A21" s="181" t="s">
        <v>609</v>
      </c>
      <c r="B21" s="334" t="s">
        <v>334</v>
      </c>
      <c r="C21" s="219" t="s">
        <v>0</v>
      </c>
      <c r="D21" s="219">
        <v>20</v>
      </c>
      <c r="E21" s="631"/>
      <c r="F21" s="636"/>
      <c r="G21" s="543">
        <f t="shared" si="2"/>
        <v>0</v>
      </c>
      <c r="H21" s="543">
        <f t="shared" si="3"/>
        <v>0</v>
      </c>
    </row>
    <row r="22" spans="1:8" ht="267.75">
      <c r="A22" s="335" t="s">
        <v>610</v>
      </c>
      <c r="B22" s="336" t="s">
        <v>335</v>
      </c>
      <c r="C22" s="337" t="s">
        <v>0</v>
      </c>
      <c r="D22" s="337">
        <v>5</v>
      </c>
      <c r="E22" s="637"/>
      <c r="F22" s="638"/>
      <c r="G22" s="543">
        <f t="shared" si="2"/>
        <v>0</v>
      </c>
      <c r="H22" s="543">
        <f t="shared" si="3"/>
        <v>0</v>
      </c>
    </row>
    <row r="23" spans="1:8">
      <c r="A23" s="181" t="s">
        <v>611</v>
      </c>
      <c r="B23" s="221" t="s">
        <v>125</v>
      </c>
      <c r="C23" s="219" t="s">
        <v>0</v>
      </c>
      <c r="D23" s="219">
        <v>33</v>
      </c>
      <c r="E23" s="631"/>
      <c r="F23" s="636"/>
      <c r="G23" s="543">
        <f t="shared" si="2"/>
        <v>0</v>
      </c>
      <c r="H23" s="543">
        <f t="shared" si="3"/>
        <v>0</v>
      </c>
    </row>
    <row r="24" spans="1:8">
      <c r="A24" s="338" t="s">
        <v>612</v>
      </c>
      <c r="B24" s="12" t="s">
        <v>92</v>
      </c>
      <c r="C24" s="13" t="s">
        <v>68</v>
      </c>
      <c r="D24" s="339">
        <v>1</v>
      </c>
      <c r="E24" s="639"/>
      <c r="F24" s="640"/>
      <c r="G24" s="543">
        <f t="shared" si="2"/>
        <v>0</v>
      </c>
      <c r="H24" s="543">
        <f t="shared" si="3"/>
        <v>0</v>
      </c>
    </row>
    <row r="25" spans="1:8" ht="89.25">
      <c r="A25" s="126" t="s">
        <v>613</v>
      </c>
      <c r="B25" s="340" t="s">
        <v>653</v>
      </c>
      <c r="C25" s="128" t="s">
        <v>48</v>
      </c>
      <c r="D25" s="128">
        <v>1</v>
      </c>
      <c r="E25" s="633"/>
      <c r="F25" s="630"/>
      <c r="G25" s="543">
        <f t="shared" si="2"/>
        <v>0</v>
      </c>
      <c r="H25" s="543">
        <f t="shared" si="3"/>
        <v>0</v>
      </c>
    </row>
    <row r="26" spans="1:8" ht="13.5" thickBot="1">
      <c r="A26" s="181" t="s">
        <v>614</v>
      </c>
      <c r="B26" s="341" t="s">
        <v>176</v>
      </c>
      <c r="C26" s="339" t="s">
        <v>48</v>
      </c>
      <c r="D26" s="339">
        <v>1</v>
      </c>
      <c r="E26" s="641"/>
      <c r="F26" s="632"/>
      <c r="G26" s="543">
        <f t="shared" si="2"/>
        <v>0</v>
      </c>
      <c r="H26" s="543">
        <f t="shared" si="3"/>
        <v>0</v>
      </c>
    </row>
    <row r="27" spans="1:8" ht="13.5" customHeight="1" thickBot="1">
      <c r="A27" s="224" t="s">
        <v>595</v>
      </c>
      <c r="B27" s="680" t="s">
        <v>127</v>
      </c>
      <c r="C27" s="681"/>
      <c r="D27" s="681"/>
      <c r="E27" s="774"/>
      <c r="F27" s="428"/>
      <c r="G27" s="236">
        <f>SUM(G15:G26)</f>
        <v>0</v>
      </c>
      <c r="H27" s="236">
        <f>SUM(H15:H26)</f>
        <v>0</v>
      </c>
    </row>
    <row r="28" spans="1:8" ht="13.5" thickBot="1">
      <c r="C28" s="1"/>
      <c r="D28" s="1"/>
    </row>
    <row r="29" spans="1:8" ht="13.5" thickBot="1">
      <c r="A29" s="771" t="s">
        <v>210</v>
      </c>
      <c r="B29" s="772"/>
      <c r="C29" s="772"/>
      <c r="D29" s="772"/>
      <c r="E29" s="772"/>
      <c r="F29" s="772"/>
      <c r="G29" s="773"/>
      <c r="H29" s="3"/>
    </row>
    <row r="30" spans="1:8" ht="26.25" thickBot="1">
      <c r="A30" s="212" t="s">
        <v>5</v>
      </c>
      <c r="B30" s="213" t="s">
        <v>2</v>
      </c>
      <c r="C30" s="214" t="s">
        <v>3</v>
      </c>
      <c r="D30" s="215" t="s">
        <v>4</v>
      </c>
      <c r="E30" s="7" t="s">
        <v>223</v>
      </c>
      <c r="F30" s="493" t="s">
        <v>638</v>
      </c>
      <c r="G30" s="216" t="s">
        <v>224</v>
      </c>
      <c r="H30" s="216" t="s">
        <v>640</v>
      </c>
    </row>
    <row r="31" spans="1:8" ht="13.5" thickBot="1">
      <c r="A31" s="343" t="s">
        <v>596</v>
      </c>
      <c r="B31" s="344" t="s">
        <v>49</v>
      </c>
      <c r="C31" s="345"/>
      <c r="D31" s="346"/>
      <c r="E31" s="347"/>
      <c r="F31" s="347"/>
      <c r="G31" s="348"/>
      <c r="H31" s="348"/>
    </row>
    <row r="32" spans="1:8">
      <c r="A32" s="371" t="s">
        <v>615</v>
      </c>
      <c r="B32" s="658" t="s">
        <v>128</v>
      </c>
      <c r="C32" s="372"/>
      <c r="D32" s="372"/>
      <c r="E32" s="373"/>
      <c r="F32" s="511"/>
      <c r="G32" s="374"/>
      <c r="H32" s="374"/>
    </row>
    <row r="33" spans="1:8" ht="298.5" customHeight="1">
      <c r="A33" s="656"/>
      <c r="B33" s="659" t="s">
        <v>218</v>
      </c>
      <c r="C33" s="789" t="s">
        <v>0</v>
      </c>
      <c r="D33" s="781">
        <v>20</v>
      </c>
      <c r="E33" s="784"/>
      <c r="F33" s="784"/>
      <c r="G33" s="775">
        <f>D33*E33</f>
        <v>0</v>
      </c>
      <c r="H33" s="778">
        <f>D33*F33</f>
        <v>0</v>
      </c>
    </row>
    <row r="34" spans="1:8" ht="392.25" customHeight="1">
      <c r="A34" s="656"/>
      <c r="B34" s="660" t="s">
        <v>221</v>
      </c>
      <c r="C34" s="790"/>
      <c r="D34" s="782"/>
      <c r="E34" s="785"/>
      <c r="F34" s="785"/>
      <c r="G34" s="776"/>
      <c r="H34" s="779"/>
    </row>
    <row r="35" spans="1:8" ht="28.5" customHeight="1">
      <c r="A35" s="657"/>
      <c r="B35" s="661" t="s">
        <v>342</v>
      </c>
      <c r="C35" s="791"/>
      <c r="D35" s="792"/>
      <c r="E35" s="793"/>
      <c r="F35" s="793"/>
      <c r="G35" s="777"/>
      <c r="H35" s="780"/>
    </row>
    <row r="36" spans="1:8" ht="25.5">
      <c r="A36" s="349" t="s">
        <v>616</v>
      </c>
      <c r="B36" s="378" t="s">
        <v>129</v>
      </c>
      <c r="C36" s="379"/>
      <c r="D36" s="379"/>
      <c r="E36" s="644"/>
      <c r="F36" s="645"/>
      <c r="G36" s="646"/>
      <c r="H36" s="646"/>
    </row>
    <row r="37" spans="1:8" ht="309.75" customHeight="1">
      <c r="A37" s="220"/>
      <c r="B37" s="375" t="s">
        <v>219</v>
      </c>
      <c r="C37" s="781" t="s">
        <v>0</v>
      </c>
      <c r="D37" s="781">
        <v>10</v>
      </c>
      <c r="E37" s="784"/>
      <c r="F37" s="784"/>
      <c r="G37" s="775">
        <f>D37*E37</f>
        <v>0</v>
      </c>
      <c r="H37" s="778">
        <f>D37*F37</f>
        <v>0</v>
      </c>
    </row>
    <row r="38" spans="1:8" ht="375" customHeight="1">
      <c r="A38" s="220"/>
      <c r="B38" s="375" t="s">
        <v>220</v>
      </c>
      <c r="C38" s="782"/>
      <c r="D38" s="782"/>
      <c r="E38" s="785"/>
      <c r="F38" s="785"/>
      <c r="G38" s="776"/>
      <c r="H38" s="779"/>
    </row>
    <row r="39" spans="1:8" ht="17.25" customHeight="1">
      <c r="A39" s="220"/>
      <c r="B39" s="377" t="s">
        <v>343</v>
      </c>
      <c r="C39" s="783"/>
      <c r="D39" s="783"/>
      <c r="E39" s="786"/>
      <c r="F39" s="786"/>
      <c r="G39" s="787"/>
      <c r="H39" s="788"/>
    </row>
    <row r="40" spans="1:8">
      <c r="A40" s="349" t="s">
        <v>617</v>
      </c>
      <c r="B40" s="378" t="s">
        <v>130</v>
      </c>
      <c r="C40" s="379"/>
      <c r="D40" s="379"/>
      <c r="E40" s="644"/>
      <c r="F40" s="645"/>
      <c r="G40" s="646"/>
      <c r="H40" s="646"/>
    </row>
    <row r="41" spans="1:8" ht="303.75" customHeight="1">
      <c r="A41" s="220"/>
      <c r="B41" s="375" t="s">
        <v>219</v>
      </c>
      <c r="C41" s="795" t="s">
        <v>0</v>
      </c>
      <c r="D41" s="795">
        <v>10</v>
      </c>
      <c r="E41" s="796"/>
      <c r="F41" s="796"/>
      <c r="G41" s="799">
        <f>D41*E41</f>
        <v>0</v>
      </c>
      <c r="H41" s="794">
        <f>D41*F41</f>
        <v>0</v>
      </c>
    </row>
    <row r="42" spans="1:8" ht="375" customHeight="1">
      <c r="A42" s="220"/>
      <c r="B42" s="375" t="s">
        <v>220</v>
      </c>
      <c r="C42" s="782"/>
      <c r="D42" s="782"/>
      <c r="E42" s="797"/>
      <c r="F42" s="797"/>
      <c r="G42" s="776"/>
      <c r="H42" s="779"/>
    </row>
    <row r="43" spans="1:8" ht="36" customHeight="1">
      <c r="A43" s="220"/>
      <c r="B43" s="377" t="s">
        <v>343</v>
      </c>
      <c r="C43" s="783"/>
      <c r="D43" s="783"/>
      <c r="E43" s="798"/>
      <c r="F43" s="798"/>
      <c r="G43" s="787"/>
      <c r="H43" s="788"/>
    </row>
    <row r="44" spans="1:8" ht="245.25" customHeight="1">
      <c r="A44" s="277" t="s">
        <v>618</v>
      </c>
      <c r="B44" s="380" t="s">
        <v>339</v>
      </c>
      <c r="C44" s="329" t="s">
        <v>0</v>
      </c>
      <c r="D44" s="329">
        <v>40</v>
      </c>
      <c r="E44" s="544"/>
      <c r="F44" s="629"/>
      <c r="G44" s="643">
        <f>D44*E44</f>
        <v>0</v>
      </c>
      <c r="H44" s="643">
        <f>D44*F44</f>
        <v>0</v>
      </c>
    </row>
    <row r="45" spans="1:8" ht="51">
      <c r="A45" s="277" t="s">
        <v>619</v>
      </c>
      <c r="B45" s="377" t="s">
        <v>337</v>
      </c>
      <c r="C45" s="329" t="s">
        <v>0</v>
      </c>
      <c r="D45" s="329">
        <v>30</v>
      </c>
      <c r="E45" s="544"/>
      <c r="F45" s="629"/>
      <c r="G45" s="643">
        <f t="shared" ref="G45:G51" si="4">D45*E45</f>
        <v>0</v>
      </c>
      <c r="H45" s="643">
        <f t="shared" ref="H45:H51" si="5">D45*F45</f>
        <v>0</v>
      </c>
    </row>
    <row r="46" spans="1:8" ht="63.75">
      <c r="A46" s="277" t="s">
        <v>620</v>
      </c>
      <c r="B46" s="377" t="s">
        <v>338</v>
      </c>
      <c r="C46" s="329" t="s">
        <v>0</v>
      </c>
      <c r="D46" s="329">
        <v>10</v>
      </c>
      <c r="E46" s="544"/>
      <c r="F46" s="629"/>
      <c r="G46" s="643">
        <f t="shared" si="4"/>
        <v>0</v>
      </c>
      <c r="H46" s="643">
        <f t="shared" si="5"/>
        <v>0</v>
      </c>
    </row>
    <row r="47" spans="1:8">
      <c r="A47" s="277" t="s">
        <v>621</v>
      </c>
      <c r="B47" s="377" t="s">
        <v>131</v>
      </c>
      <c r="C47" s="329" t="s">
        <v>0</v>
      </c>
      <c r="D47" s="329">
        <v>35</v>
      </c>
      <c r="E47" s="544"/>
      <c r="F47" s="629"/>
      <c r="G47" s="643">
        <f t="shared" si="4"/>
        <v>0</v>
      </c>
      <c r="H47" s="643">
        <f t="shared" si="5"/>
        <v>0</v>
      </c>
    </row>
    <row r="48" spans="1:8">
      <c r="A48" s="277" t="s">
        <v>622</v>
      </c>
      <c r="B48" s="377" t="s">
        <v>132</v>
      </c>
      <c r="C48" s="329" t="s">
        <v>0</v>
      </c>
      <c r="D48" s="329">
        <v>15</v>
      </c>
      <c r="E48" s="544"/>
      <c r="F48" s="629"/>
      <c r="G48" s="643">
        <f t="shared" si="4"/>
        <v>0</v>
      </c>
      <c r="H48" s="643">
        <f t="shared" si="5"/>
        <v>0</v>
      </c>
    </row>
    <row r="49" spans="1:8">
      <c r="A49" s="277" t="s">
        <v>623</v>
      </c>
      <c r="B49" s="377" t="s">
        <v>92</v>
      </c>
      <c r="C49" s="329" t="s">
        <v>68</v>
      </c>
      <c r="D49" s="329">
        <v>1</v>
      </c>
      <c r="E49" s="544"/>
      <c r="F49" s="629"/>
      <c r="G49" s="643">
        <f t="shared" si="4"/>
        <v>0</v>
      </c>
      <c r="H49" s="643">
        <f t="shared" si="5"/>
        <v>0</v>
      </c>
    </row>
    <row r="50" spans="1:8" ht="98.25" customHeight="1">
      <c r="A50" s="220" t="s">
        <v>624</v>
      </c>
      <c r="B50" s="671" t="s">
        <v>666</v>
      </c>
      <c r="C50" s="376" t="s">
        <v>0</v>
      </c>
      <c r="D50" s="376">
        <v>1</v>
      </c>
      <c r="E50" s="642"/>
      <c r="F50" s="632"/>
      <c r="G50" s="643">
        <f t="shared" si="4"/>
        <v>0</v>
      </c>
      <c r="H50" s="643">
        <f t="shared" si="5"/>
        <v>0</v>
      </c>
    </row>
    <row r="51" spans="1:8" ht="13.5" thickBot="1">
      <c r="A51" s="342" t="s">
        <v>625</v>
      </c>
      <c r="B51" s="353" t="s">
        <v>174</v>
      </c>
      <c r="C51" s="352" t="s">
        <v>6</v>
      </c>
      <c r="D51" s="352">
        <v>1</v>
      </c>
      <c r="E51" s="647"/>
      <c r="F51" s="648"/>
      <c r="G51" s="663">
        <f t="shared" si="4"/>
        <v>0</v>
      </c>
      <c r="H51" s="663">
        <f t="shared" si="5"/>
        <v>0</v>
      </c>
    </row>
    <row r="52" spans="1:8" ht="13.5" thickBot="1">
      <c r="A52" s="350"/>
      <c r="B52" s="351"/>
      <c r="C52" s="767" t="s">
        <v>40</v>
      </c>
      <c r="D52" s="768"/>
      <c r="E52" s="185"/>
      <c r="F52" s="185"/>
      <c r="G52" s="588">
        <f>SUM(G33:G51)</f>
        <v>0</v>
      </c>
      <c r="H52" s="588">
        <f>SUM(H33:H51)</f>
        <v>0</v>
      </c>
    </row>
    <row r="53" spans="1:8" ht="13.5" thickBot="1">
      <c r="C53" s="1"/>
      <c r="D53" s="1"/>
    </row>
    <row r="54" spans="1:8" ht="48.75" customHeight="1" thickBot="1">
      <c r="A54" s="212" t="s">
        <v>5</v>
      </c>
      <c r="B54" s="213" t="s">
        <v>2</v>
      </c>
      <c r="C54" s="214" t="s">
        <v>661</v>
      </c>
      <c r="D54" s="215" t="s">
        <v>4</v>
      </c>
      <c r="E54" s="7" t="s">
        <v>223</v>
      </c>
      <c r="F54" s="493" t="s">
        <v>638</v>
      </c>
      <c r="G54" s="216" t="s">
        <v>224</v>
      </c>
      <c r="H54" s="216" t="s">
        <v>640</v>
      </c>
    </row>
    <row r="55" spans="1:8" ht="13.5" thickBot="1">
      <c r="A55" s="343" t="s">
        <v>597</v>
      </c>
      <c r="B55" s="381" t="s">
        <v>212</v>
      </c>
      <c r="C55" s="345"/>
      <c r="D55" s="346"/>
      <c r="E55" s="347"/>
      <c r="F55" s="347"/>
      <c r="G55" s="363"/>
      <c r="H55" s="363"/>
    </row>
    <row r="56" spans="1:8" ht="369.75">
      <c r="A56" s="335" t="s">
        <v>626</v>
      </c>
      <c r="B56" s="336" t="s">
        <v>344</v>
      </c>
      <c r="C56" s="337" t="s">
        <v>0</v>
      </c>
      <c r="D56" s="337">
        <v>5</v>
      </c>
      <c r="E56" s="637"/>
      <c r="F56" s="638"/>
      <c r="G56" s="664">
        <f>D56*E56</f>
        <v>0</v>
      </c>
      <c r="H56" s="664">
        <f>D56*F56</f>
        <v>0</v>
      </c>
    </row>
    <row r="57" spans="1:8" ht="76.5" customHeight="1" thickBot="1">
      <c r="A57" s="342" t="s">
        <v>627</v>
      </c>
      <c r="B57" s="672" t="s">
        <v>667</v>
      </c>
      <c r="C57" s="352" t="s">
        <v>48</v>
      </c>
      <c r="D57" s="352">
        <v>1</v>
      </c>
      <c r="E57" s="647"/>
      <c r="F57" s="648"/>
      <c r="G57" s="664">
        <f>D57*E57</f>
        <v>0</v>
      </c>
      <c r="H57" s="664">
        <f>D57*F57</f>
        <v>0</v>
      </c>
    </row>
    <row r="58" spans="1:8" ht="13.5" thickBot="1">
      <c r="C58" s="767" t="s">
        <v>40</v>
      </c>
      <c r="D58" s="768"/>
      <c r="E58" s="185"/>
      <c r="F58" s="185"/>
      <c r="G58" s="579">
        <f>SUM(G56:G57)</f>
        <v>0</v>
      </c>
      <c r="H58" s="579">
        <f>SUM(H56:H57)</f>
        <v>0</v>
      </c>
    </row>
    <row r="59" spans="1:8" ht="13.5" thickBot="1"/>
    <row r="60" spans="1:8" ht="41.25" customHeight="1" thickBot="1">
      <c r="A60" s="212" t="s">
        <v>5</v>
      </c>
      <c r="B60" s="213" t="s">
        <v>2</v>
      </c>
      <c r="C60" s="214" t="s">
        <v>661</v>
      </c>
      <c r="D60" s="215" t="s">
        <v>4</v>
      </c>
      <c r="E60" s="7" t="s">
        <v>223</v>
      </c>
      <c r="F60" s="493" t="s">
        <v>638</v>
      </c>
      <c r="G60" s="216" t="s">
        <v>224</v>
      </c>
      <c r="H60" s="216" t="s">
        <v>640</v>
      </c>
    </row>
    <row r="61" spans="1:8" ht="13.5" thickBot="1">
      <c r="A61" s="343" t="s">
        <v>598</v>
      </c>
      <c r="B61" s="381" t="s">
        <v>213</v>
      </c>
      <c r="C61" s="345"/>
      <c r="D61" s="346"/>
      <c r="E61" s="347"/>
      <c r="F61" s="347"/>
      <c r="G61" s="348"/>
      <c r="H61" s="348"/>
    </row>
    <row r="62" spans="1:8" ht="189" customHeight="1" thickBot="1">
      <c r="A62" s="342" t="s">
        <v>628</v>
      </c>
      <c r="B62" s="672" t="s">
        <v>668</v>
      </c>
      <c r="C62" s="352" t="s">
        <v>0</v>
      </c>
      <c r="D62" s="352">
        <v>1</v>
      </c>
      <c r="E62" s="647"/>
      <c r="F62" s="648"/>
      <c r="G62" s="649">
        <f>D62*E62</f>
        <v>0</v>
      </c>
      <c r="H62" s="649">
        <f>D62*F62</f>
        <v>0</v>
      </c>
    </row>
    <row r="63" spans="1:8" ht="13.5" thickBot="1">
      <c r="C63" s="767" t="s">
        <v>40</v>
      </c>
      <c r="D63" s="768"/>
      <c r="E63" s="185"/>
      <c r="F63" s="185"/>
      <c r="G63" s="579">
        <f>SUM(G62)</f>
        <v>0</v>
      </c>
      <c r="H63" s="579">
        <f>SUM(H62)</f>
        <v>0</v>
      </c>
    </row>
    <row r="64" spans="1:8" ht="13.5" thickBot="1"/>
    <row r="65" spans="1:8" ht="54" customHeight="1" thickBot="1">
      <c r="A65" s="212" t="s">
        <v>5</v>
      </c>
      <c r="B65" s="213" t="s">
        <v>2</v>
      </c>
      <c r="C65" s="214" t="s">
        <v>3</v>
      </c>
      <c r="D65" s="215" t="s">
        <v>4</v>
      </c>
      <c r="E65" s="7" t="s">
        <v>223</v>
      </c>
      <c r="F65" s="493" t="s">
        <v>638</v>
      </c>
      <c r="G65" s="216" t="s">
        <v>224</v>
      </c>
      <c r="H65" s="216" t="s">
        <v>640</v>
      </c>
    </row>
    <row r="66" spans="1:8" ht="13.5" thickBot="1">
      <c r="A66" s="343" t="s">
        <v>599</v>
      </c>
      <c r="B66" s="344" t="s">
        <v>211</v>
      </c>
      <c r="C66" s="345"/>
      <c r="D66" s="346"/>
      <c r="E66" s="347"/>
      <c r="F66" s="347"/>
      <c r="G66" s="348"/>
      <c r="H66" s="348"/>
    </row>
    <row r="67" spans="1:8" ht="115.5" thickBot="1">
      <c r="A67" s="354" t="s">
        <v>629</v>
      </c>
      <c r="B67" s="355" t="s">
        <v>657</v>
      </c>
      <c r="C67" s="356" t="s">
        <v>0</v>
      </c>
      <c r="D67" s="356">
        <v>1</v>
      </c>
      <c r="E67" s="650"/>
      <c r="F67" s="651"/>
      <c r="G67" s="652">
        <f>D67*E67</f>
        <v>0</v>
      </c>
      <c r="H67" s="652">
        <f>D67*F67</f>
        <v>0</v>
      </c>
    </row>
    <row r="68" spans="1:8" ht="13.5" thickBot="1">
      <c r="C68" s="767" t="s">
        <v>40</v>
      </c>
      <c r="D68" s="768"/>
      <c r="E68" s="185"/>
      <c r="F68" s="185"/>
      <c r="G68" s="579">
        <f>SUM(G67)</f>
        <v>0</v>
      </c>
      <c r="H68" s="579">
        <f>SUM(H67)</f>
        <v>0</v>
      </c>
    </row>
    <row r="69" spans="1:8" ht="13.5" thickBot="1">
      <c r="E69" s="209"/>
      <c r="F69" s="209"/>
      <c r="G69" s="209"/>
      <c r="H69" s="209"/>
    </row>
    <row r="70" spans="1:8" ht="53.25" customHeight="1" thickBot="1">
      <c r="A70" s="212" t="s">
        <v>5</v>
      </c>
      <c r="B70" s="213" t="s">
        <v>2</v>
      </c>
      <c r="C70" s="214" t="s">
        <v>3</v>
      </c>
      <c r="D70" s="215" t="s">
        <v>4</v>
      </c>
      <c r="E70" s="7" t="s">
        <v>223</v>
      </c>
      <c r="F70" s="493" t="s">
        <v>638</v>
      </c>
      <c r="G70" s="216" t="s">
        <v>224</v>
      </c>
      <c r="H70" s="216" t="s">
        <v>640</v>
      </c>
    </row>
    <row r="71" spans="1:8" ht="13.5" thickBot="1">
      <c r="A71" s="343" t="s">
        <v>600</v>
      </c>
      <c r="B71" s="344" t="s">
        <v>50</v>
      </c>
      <c r="C71" s="345"/>
      <c r="D71" s="346"/>
      <c r="E71" s="347"/>
      <c r="F71" s="347"/>
      <c r="G71" s="348"/>
      <c r="H71" s="348"/>
    </row>
    <row r="72" spans="1:8" ht="90" thickBot="1">
      <c r="A72" s="354" t="s">
        <v>630</v>
      </c>
      <c r="B72" s="355" t="s">
        <v>658</v>
      </c>
      <c r="C72" s="356" t="s">
        <v>0</v>
      </c>
      <c r="D72" s="356">
        <v>1</v>
      </c>
      <c r="E72" s="650"/>
      <c r="F72" s="651"/>
      <c r="G72" s="652">
        <f>D72*E72</f>
        <v>0</v>
      </c>
      <c r="H72" s="652">
        <f>D72*F72</f>
        <v>0</v>
      </c>
    </row>
    <row r="73" spans="1:8" ht="13.5" thickBot="1">
      <c r="C73" s="767" t="s">
        <v>40</v>
      </c>
      <c r="D73" s="768"/>
      <c r="E73" s="185"/>
      <c r="F73" s="185"/>
      <c r="G73" s="579">
        <f>SUM(G72)</f>
        <v>0</v>
      </c>
      <c r="H73" s="579">
        <f>SUM(H72)</f>
        <v>0</v>
      </c>
    </row>
    <row r="74" spans="1:8" ht="13.5" thickBot="1">
      <c r="E74" s="209"/>
      <c r="F74" s="209"/>
      <c r="G74" s="209"/>
      <c r="H74" s="209"/>
    </row>
    <row r="75" spans="1:8" ht="63.75" customHeight="1" thickBot="1">
      <c r="A75" s="212" t="s">
        <v>5</v>
      </c>
      <c r="B75" s="213" t="s">
        <v>2</v>
      </c>
      <c r="C75" s="214" t="s">
        <v>3</v>
      </c>
      <c r="D75" s="215" t="s">
        <v>4</v>
      </c>
      <c r="E75" s="7" t="s">
        <v>223</v>
      </c>
      <c r="F75" s="493" t="s">
        <v>638</v>
      </c>
      <c r="G75" s="216" t="s">
        <v>224</v>
      </c>
      <c r="H75" s="216" t="s">
        <v>640</v>
      </c>
    </row>
    <row r="76" spans="1:8" ht="13.5" thickBot="1">
      <c r="A76" s="358" t="s">
        <v>601</v>
      </c>
      <c r="B76" s="359" t="s">
        <v>51</v>
      </c>
      <c r="C76" s="360"/>
      <c r="D76" s="361"/>
      <c r="E76" s="362"/>
      <c r="F76" s="362"/>
      <c r="G76" s="363"/>
      <c r="H76" s="363"/>
    </row>
    <row r="77" spans="1:8" ht="409.5">
      <c r="A77" s="335" t="s">
        <v>631</v>
      </c>
      <c r="B77" s="364" t="s">
        <v>340</v>
      </c>
      <c r="C77" s="337" t="s">
        <v>0</v>
      </c>
      <c r="D77" s="337">
        <v>3</v>
      </c>
      <c r="E77" s="637"/>
      <c r="F77" s="638"/>
      <c r="G77" s="664">
        <f>D77*E77</f>
        <v>0</v>
      </c>
      <c r="H77" s="664">
        <f>D77*F77</f>
        <v>0</v>
      </c>
    </row>
    <row r="78" spans="1:8">
      <c r="A78" s="277" t="s">
        <v>632</v>
      </c>
      <c r="B78" s="365" t="s">
        <v>92</v>
      </c>
      <c r="C78" s="276" t="s">
        <v>68</v>
      </c>
      <c r="D78" s="276">
        <v>1</v>
      </c>
      <c r="E78" s="546"/>
      <c r="F78" s="630"/>
      <c r="G78" s="664">
        <f t="shared" ref="G78:G79" si="6">D78*E78</f>
        <v>0</v>
      </c>
      <c r="H78" s="664">
        <f t="shared" ref="H78:H79" si="7">D78*F78</f>
        <v>0</v>
      </c>
    </row>
    <row r="79" spans="1:8" ht="120" customHeight="1" thickBot="1">
      <c r="A79" s="342" t="s">
        <v>633</v>
      </c>
      <c r="B79" s="353" t="s">
        <v>659</v>
      </c>
      <c r="C79" s="352" t="s">
        <v>0</v>
      </c>
      <c r="D79" s="352">
        <v>1</v>
      </c>
      <c r="E79" s="647"/>
      <c r="F79" s="648"/>
      <c r="G79" s="662">
        <f t="shared" si="6"/>
        <v>0</v>
      </c>
      <c r="H79" s="662">
        <f t="shared" si="7"/>
        <v>0</v>
      </c>
    </row>
    <row r="80" spans="1:8" ht="13.5" thickBot="1">
      <c r="C80" s="767" t="s">
        <v>40</v>
      </c>
      <c r="D80" s="768"/>
      <c r="E80" s="185"/>
      <c r="F80" s="185"/>
      <c r="G80" s="588">
        <f>SUM(G77:G79)</f>
        <v>0</v>
      </c>
      <c r="H80" s="588">
        <f>SUM(H77:H79)</f>
        <v>0</v>
      </c>
    </row>
    <row r="81" spans="1:8" ht="13.5" thickBot="1">
      <c r="E81" s="209"/>
      <c r="F81" s="209"/>
      <c r="G81" s="209"/>
      <c r="H81" s="209"/>
    </row>
    <row r="82" spans="1:8" ht="57" customHeight="1" thickBot="1">
      <c r="A82" s="212" t="s">
        <v>5</v>
      </c>
      <c r="B82" s="213" t="s">
        <v>2</v>
      </c>
      <c r="C82" s="214" t="s">
        <v>663</v>
      </c>
      <c r="D82" s="215" t="s">
        <v>662</v>
      </c>
      <c r="E82" s="7" t="s">
        <v>223</v>
      </c>
      <c r="F82" s="493" t="s">
        <v>638</v>
      </c>
      <c r="G82" s="216" t="s">
        <v>224</v>
      </c>
      <c r="H82" s="216" t="s">
        <v>640</v>
      </c>
    </row>
    <row r="83" spans="1:8" ht="13.5" thickBot="1">
      <c r="A83" s="354" t="s">
        <v>602</v>
      </c>
      <c r="B83" s="366" t="s">
        <v>177</v>
      </c>
      <c r="C83" s="356" t="s">
        <v>0</v>
      </c>
      <c r="D83" s="356">
        <v>1</v>
      </c>
      <c r="E83" s="357"/>
      <c r="F83" s="512"/>
      <c r="G83" s="652">
        <f>D83*E83</f>
        <v>0</v>
      </c>
      <c r="H83" s="652">
        <f>D83*F83</f>
        <v>0</v>
      </c>
    </row>
    <row r="84" spans="1:8" ht="13.5" thickBot="1">
      <c r="C84" s="767" t="s">
        <v>40</v>
      </c>
      <c r="D84" s="768"/>
      <c r="E84" s="185"/>
      <c r="F84" s="515"/>
      <c r="G84" s="579">
        <f>SUM(G83)</f>
        <v>0</v>
      </c>
      <c r="H84" s="579">
        <f>SUM(H83)</f>
        <v>0</v>
      </c>
    </row>
    <row r="85" spans="1:8">
      <c r="E85" s="209"/>
      <c r="F85" s="209"/>
      <c r="G85" s="209"/>
      <c r="H85" s="209"/>
    </row>
    <row r="86" spans="1:8">
      <c r="E86" s="209"/>
      <c r="F86" s="209"/>
      <c r="G86" s="209"/>
      <c r="H86" s="209"/>
    </row>
    <row r="87" spans="1:8" ht="13.5" thickBot="1"/>
    <row r="88" spans="1:8" ht="39.75" customHeight="1" thickBot="1">
      <c r="A88" s="765" t="s">
        <v>7</v>
      </c>
      <c r="B88" s="766"/>
      <c r="C88" s="516" t="s">
        <v>643</v>
      </c>
      <c r="D88" s="519" t="s">
        <v>644</v>
      </c>
      <c r="G88" s="3"/>
      <c r="H88" s="3"/>
    </row>
    <row r="89" spans="1:8" ht="51">
      <c r="A89" s="517" t="s">
        <v>594</v>
      </c>
      <c r="B89" s="518" t="s">
        <v>57</v>
      </c>
      <c r="C89" s="653">
        <f>G11</f>
        <v>0</v>
      </c>
      <c r="D89" s="653">
        <f>H11</f>
        <v>0</v>
      </c>
      <c r="E89" s="20"/>
      <c r="F89" s="20"/>
      <c r="G89" s="3"/>
      <c r="H89" s="3"/>
    </row>
    <row r="90" spans="1:8">
      <c r="A90" s="367" t="s">
        <v>595</v>
      </c>
      <c r="B90" s="368" t="s">
        <v>58</v>
      </c>
      <c r="C90" s="654">
        <f>G27</f>
        <v>0</v>
      </c>
      <c r="D90" s="654">
        <f>H27</f>
        <v>0</v>
      </c>
      <c r="E90" s="20"/>
      <c r="F90" s="20"/>
      <c r="G90" s="3"/>
      <c r="H90" s="3"/>
    </row>
    <row r="91" spans="1:8">
      <c r="A91" s="367" t="s">
        <v>596</v>
      </c>
      <c r="B91" s="368" t="s">
        <v>52</v>
      </c>
      <c r="C91" s="654">
        <f>G52</f>
        <v>0</v>
      </c>
      <c r="D91" s="654">
        <f>H52</f>
        <v>0</v>
      </c>
      <c r="E91" s="20"/>
      <c r="F91" s="20"/>
      <c r="G91" s="3"/>
      <c r="H91" s="3"/>
    </row>
    <row r="92" spans="1:8">
      <c r="A92" s="367" t="s">
        <v>597</v>
      </c>
      <c r="B92" s="368" t="s">
        <v>59</v>
      </c>
      <c r="C92" s="654">
        <f>G58</f>
        <v>0</v>
      </c>
      <c r="D92" s="654">
        <f>H58</f>
        <v>0</v>
      </c>
      <c r="E92" s="20"/>
      <c r="F92" s="20"/>
      <c r="G92" s="3"/>
      <c r="H92" s="3"/>
    </row>
    <row r="93" spans="1:8">
      <c r="A93" s="367" t="s">
        <v>598</v>
      </c>
      <c r="B93" s="368" t="s">
        <v>60</v>
      </c>
      <c r="C93" s="654">
        <f>G63</f>
        <v>0</v>
      </c>
      <c r="D93" s="654">
        <f>H63</f>
        <v>0</v>
      </c>
      <c r="E93" s="20"/>
      <c r="F93" s="20"/>
      <c r="G93" s="3"/>
      <c r="H93" s="3"/>
    </row>
    <row r="94" spans="1:8">
      <c r="A94" s="367" t="s">
        <v>599</v>
      </c>
      <c r="B94" s="368" t="s">
        <v>61</v>
      </c>
      <c r="C94" s="654">
        <f>G68</f>
        <v>0</v>
      </c>
      <c r="D94" s="654">
        <f>H68</f>
        <v>0</v>
      </c>
      <c r="E94" s="20"/>
      <c r="F94" s="20"/>
      <c r="G94" s="3"/>
      <c r="H94" s="3"/>
    </row>
    <row r="95" spans="1:8">
      <c r="A95" s="367" t="s">
        <v>600</v>
      </c>
      <c r="B95" s="368" t="s">
        <v>50</v>
      </c>
      <c r="C95" s="654">
        <f>G73</f>
        <v>0</v>
      </c>
      <c r="D95" s="654">
        <f>H73</f>
        <v>0</v>
      </c>
      <c r="E95" s="20"/>
      <c r="F95" s="20"/>
      <c r="G95" s="3"/>
      <c r="H95" s="3"/>
    </row>
    <row r="96" spans="1:8">
      <c r="A96" s="367" t="s">
        <v>601</v>
      </c>
      <c r="B96" s="368" t="s">
        <v>51</v>
      </c>
      <c r="C96" s="654">
        <f>G80</f>
        <v>0</v>
      </c>
      <c r="D96" s="654">
        <f>H80</f>
        <v>0</v>
      </c>
      <c r="E96" s="20"/>
      <c r="F96" s="20"/>
      <c r="G96" s="3"/>
      <c r="H96" s="3"/>
    </row>
    <row r="97" spans="1:8" ht="13.5" thickBot="1">
      <c r="A97" s="423" t="s">
        <v>602</v>
      </c>
      <c r="B97" s="368" t="s">
        <v>177</v>
      </c>
      <c r="C97" s="654">
        <f>G84</f>
        <v>0</v>
      </c>
      <c r="D97" s="654">
        <f>H84</f>
        <v>0</v>
      </c>
      <c r="E97" s="3"/>
      <c r="F97" s="3"/>
      <c r="G97" s="3"/>
      <c r="H97" s="3"/>
    </row>
    <row r="98" spans="1:8" ht="13.5" thickBot="1">
      <c r="A98" s="369"/>
      <c r="B98" s="370" t="s">
        <v>30</v>
      </c>
      <c r="C98" s="655">
        <f>SUM(C89:C97)</f>
        <v>0</v>
      </c>
      <c r="D98" s="655">
        <f>SUM(D89:D97)</f>
        <v>0</v>
      </c>
      <c r="E98" s="3"/>
      <c r="F98" s="3"/>
      <c r="G98" s="3"/>
      <c r="H98" s="3"/>
    </row>
    <row r="99" spans="1:8">
      <c r="E99" s="3"/>
      <c r="F99" s="3"/>
      <c r="G99" s="3"/>
      <c r="H99" s="3"/>
    </row>
  </sheetData>
  <mergeCells count="31">
    <mergeCell ref="H41:H43"/>
    <mergeCell ref="C41:C43"/>
    <mergeCell ref="D41:D43"/>
    <mergeCell ref="E41:E43"/>
    <mergeCell ref="F41:F43"/>
    <mergeCell ref="G41:G43"/>
    <mergeCell ref="G33:G35"/>
    <mergeCell ref="H33:H35"/>
    <mergeCell ref="C37:C39"/>
    <mergeCell ref="D37:D39"/>
    <mergeCell ref="E37:E39"/>
    <mergeCell ref="F37:F39"/>
    <mergeCell ref="G37:G39"/>
    <mergeCell ref="H37:H39"/>
    <mergeCell ref="C33:C35"/>
    <mergeCell ref="D33:D35"/>
    <mergeCell ref="E33:E35"/>
    <mergeCell ref="F33:F35"/>
    <mergeCell ref="A2:B2"/>
    <mergeCell ref="A29:G29"/>
    <mergeCell ref="B11:D11"/>
    <mergeCell ref="B27:E27"/>
    <mergeCell ref="A13:H13"/>
    <mergeCell ref="A88:B88"/>
    <mergeCell ref="C80:D80"/>
    <mergeCell ref="C84:D84"/>
    <mergeCell ref="C52:D52"/>
    <mergeCell ref="C58:D58"/>
    <mergeCell ref="C63:D63"/>
    <mergeCell ref="C68:D68"/>
    <mergeCell ref="C73:D73"/>
  </mergeCells>
  <pageMargins left="0.7" right="0.7" top="0.75" bottom="0.75" header="0.3" footer="0.3"/>
  <pageSetup paperSize="9" scale="51"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14A8E-3D11-4263-888E-798FB76A1163}">
  <dimension ref="B1:F19"/>
  <sheetViews>
    <sheetView zoomScaleNormal="100" workbookViewId="0">
      <selection activeCell="E15" sqref="E15"/>
    </sheetView>
  </sheetViews>
  <sheetFormatPr defaultRowHeight="15"/>
  <cols>
    <col min="2" max="2" width="6" customWidth="1"/>
    <col min="3" max="3" width="41.28515625" style="70" customWidth="1"/>
    <col min="4" max="5" width="20.85546875" style="15" customWidth="1"/>
    <col min="6" max="6" width="12.85546875" customWidth="1"/>
  </cols>
  <sheetData>
    <row r="1" spans="2:6" ht="15.75" thickBot="1">
      <c r="D1" s="184"/>
      <c r="E1" s="184"/>
    </row>
    <row r="2" spans="2:6" ht="43.5" customHeight="1" thickBot="1">
      <c r="B2" s="800" t="s">
        <v>7</v>
      </c>
      <c r="C2" s="801"/>
      <c r="D2" s="384" t="s">
        <v>222</v>
      </c>
      <c r="E2" s="384" t="s">
        <v>637</v>
      </c>
    </row>
    <row r="3" spans="2:6" ht="30">
      <c r="B3" s="37">
        <v>1</v>
      </c>
      <c r="C3" s="72" t="s">
        <v>144</v>
      </c>
      <c r="D3" s="667">
        <f>'1. RAČ M. I WiFI'!G31</f>
        <v>0</v>
      </c>
      <c r="E3" s="667">
        <f>'1. RAČ M. I WiFI'!H31</f>
        <v>0</v>
      </c>
      <c r="F3" s="208"/>
    </row>
    <row r="4" spans="2:6">
      <c r="B4" s="37">
        <v>2</v>
      </c>
      <c r="C4" s="72" t="s">
        <v>28</v>
      </c>
      <c r="D4" s="668">
        <f>'2. TELEFONIJA'!G14</f>
        <v>0</v>
      </c>
      <c r="E4" s="668">
        <f>'2. TELEFONIJA'!H14</f>
        <v>0</v>
      </c>
      <c r="F4" s="208"/>
    </row>
    <row r="5" spans="2:6">
      <c r="B5" s="37">
        <v>3</v>
      </c>
      <c r="C5" s="76" t="s">
        <v>56</v>
      </c>
      <c r="D5" s="669">
        <f>'3. Serverska infrastruktura'!G11</f>
        <v>0</v>
      </c>
      <c r="E5" s="669">
        <f>'3. Serverska infrastruktura'!H11</f>
        <v>0</v>
      </c>
      <c r="F5" s="208"/>
    </row>
    <row r="6" spans="2:6">
      <c r="B6" s="37">
        <v>4</v>
      </c>
      <c r="C6" s="72" t="s">
        <v>25</v>
      </c>
      <c r="D6" s="669">
        <f>'4. SISTEM TAČNOG VREMENA'!G8</f>
        <v>0</v>
      </c>
      <c r="E6" s="668">
        <f>'4. SISTEM TAČNOG VREMENA'!H8</f>
        <v>0</v>
      </c>
      <c r="F6" s="208"/>
    </row>
    <row r="7" spans="2:6">
      <c r="B7" s="37">
        <v>5</v>
      </c>
      <c r="C7" s="71" t="s">
        <v>17</v>
      </c>
      <c r="D7" s="668">
        <f>'5. Video nadzor'!G44</f>
        <v>0</v>
      </c>
      <c r="E7" s="668">
        <f>'5. Video nadzor'!H44</f>
        <v>0</v>
      </c>
      <c r="F7" s="208"/>
    </row>
    <row r="8" spans="2:6">
      <c r="B8" s="37">
        <v>6</v>
      </c>
      <c r="C8" s="71" t="s">
        <v>26</v>
      </c>
      <c r="D8" s="668">
        <f>'6. Kontrola pristupa'!G29</f>
        <v>0</v>
      </c>
      <c r="E8" s="668">
        <f>'6. Kontrola pristupa'!H29</f>
        <v>0</v>
      </c>
      <c r="F8" s="208"/>
    </row>
    <row r="9" spans="2:6">
      <c r="B9" s="37">
        <v>7</v>
      </c>
      <c r="C9" s="76" t="s">
        <v>37</v>
      </c>
      <c r="D9" s="668">
        <f>'7. Javni razglas'!G40</f>
        <v>0</v>
      </c>
      <c r="E9" s="668">
        <f>'7. Javni razglas'!H40</f>
        <v>0</v>
      </c>
      <c r="F9" s="208"/>
    </row>
    <row r="10" spans="2:6">
      <c r="B10" s="37">
        <v>8</v>
      </c>
      <c r="C10" s="72" t="s">
        <v>29</v>
      </c>
      <c r="D10" s="668">
        <f>'8. RADIO MREŽA'!G62</f>
        <v>0</v>
      </c>
      <c r="E10" s="668">
        <f>'8. RADIO MREŽA'!H62</f>
        <v>0</v>
      </c>
      <c r="F10" s="208"/>
    </row>
    <row r="11" spans="2:6" ht="30">
      <c r="B11" s="37">
        <v>9</v>
      </c>
      <c r="C11" s="72" t="s">
        <v>27</v>
      </c>
      <c r="D11" s="668">
        <f>'9. INTEGR. SISTEMA TEH.ZAŠTITE'!G25</f>
        <v>0</v>
      </c>
      <c r="E11" s="668">
        <f>'9. INTEGR. SISTEMA TEH.ZAŠTITE'!H25</f>
        <v>0</v>
      </c>
      <c r="F11" s="208"/>
    </row>
    <row r="12" spans="2:6">
      <c r="B12" s="37">
        <v>10</v>
      </c>
      <c r="C12" s="76" t="s">
        <v>54</v>
      </c>
      <c r="D12" s="669">
        <f>'10. SOS sistem toaleti'!G13</f>
        <v>0</v>
      </c>
      <c r="E12" s="669">
        <f>'10. SOS sistem toaleti'!H13</f>
        <v>0</v>
      </c>
      <c r="F12" s="208"/>
    </row>
    <row r="13" spans="2:6">
      <c r="B13" s="37">
        <v>11</v>
      </c>
      <c r="C13" s="76" t="s">
        <v>55</v>
      </c>
      <c r="D13" s="669">
        <f>'11. Evidencija radnog vremena'!G18</f>
        <v>0</v>
      </c>
      <c r="E13" s="669">
        <f>'11. Evidencija radnog vremena'!H18</f>
        <v>0</v>
      </c>
      <c r="F13" s="208"/>
    </row>
    <row r="14" spans="2:6" ht="30">
      <c r="B14" s="318">
        <v>12</v>
      </c>
      <c r="C14" s="319" t="s">
        <v>191</v>
      </c>
      <c r="D14" s="670">
        <f>'12. SKS Specijalni korisnici'!G25</f>
        <v>0</v>
      </c>
      <c r="E14" s="670">
        <f>'12. SKS Specijalni korisnici'!H25</f>
        <v>0</v>
      </c>
      <c r="F14" s="208"/>
    </row>
    <row r="15" spans="2:6" ht="15.75" thickBot="1">
      <c r="B15" s="37">
        <v>13</v>
      </c>
      <c r="C15" s="665" t="s">
        <v>664</v>
      </c>
      <c r="D15" s="666">
        <f>'13. Aerodomski sistemi'!C98</f>
        <v>0</v>
      </c>
      <c r="E15" s="666">
        <f>'13. Aerodomski sistemi'!D98</f>
        <v>0</v>
      </c>
      <c r="F15" s="208"/>
    </row>
    <row r="16" spans="2:6" ht="15.75" thickBot="1">
      <c r="B16" s="257"/>
      <c r="C16" s="258" t="s">
        <v>665</v>
      </c>
      <c r="D16" s="439">
        <f>SUM(D3:D15)</f>
        <v>0</v>
      </c>
      <c r="E16" s="439">
        <f>SUM(E3:E15)</f>
        <v>0</v>
      </c>
    </row>
    <row r="17" spans="2:5" ht="15.75" hidden="1" thickBot="1">
      <c r="B17" s="226"/>
      <c r="C17" s="227" t="s">
        <v>38</v>
      </c>
      <c r="D17" s="228">
        <f>+D16*1.2</f>
        <v>0</v>
      </c>
      <c r="E17" s="228">
        <f>+E16*1.2</f>
        <v>0</v>
      </c>
    </row>
    <row r="18" spans="2:5" ht="15.75" hidden="1" thickBot="1">
      <c r="B18" s="73"/>
      <c r="C18" s="74"/>
      <c r="D18" s="75"/>
      <c r="E18" s="75"/>
    </row>
    <row r="19" spans="2:5" ht="15.75" hidden="1" thickBot="1">
      <c r="B19" s="229"/>
      <c r="C19" s="230" t="s">
        <v>31</v>
      </c>
      <c r="D19" s="231">
        <f>+D16/120</f>
        <v>0</v>
      </c>
      <c r="E19" s="231">
        <f>+E16/120</f>
        <v>0</v>
      </c>
    </row>
  </sheetData>
  <mergeCells count="1">
    <mergeCell ref="B2:C2"/>
  </mergeCells>
  <phoneticPr fontId="24" type="noConversion"/>
  <pageMargins left="0.7" right="0.7" top="0.75" bottom="0.75" header="0.3" footer="0.3"/>
  <pageSetup paperSize="9"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9AF41-B318-498A-AB08-9D603B87B032}">
  <sheetPr>
    <pageSetUpPr fitToPage="1"/>
  </sheetPr>
  <dimension ref="A1:H17"/>
  <sheetViews>
    <sheetView zoomScaleNormal="100" workbookViewId="0">
      <selection activeCell="B5" sqref="B5"/>
    </sheetView>
  </sheetViews>
  <sheetFormatPr defaultColWidth="8.85546875" defaultRowHeight="12.75"/>
  <cols>
    <col min="1" max="1" width="7.42578125" style="32" customWidth="1"/>
    <col min="2" max="2" width="53.7109375" style="31" customWidth="1"/>
    <col min="3" max="4" width="8.85546875" style="32"/>
    <col min="5" max="6" width="14" style="36" customWidth="1"/>
    <col min="7" max="8" width="15.28515625" style="36" customWidth="1"/>
    <col min="9" max="16384" width="8.85546875" style="31"/>
  </cols>
  <sheetData>
    <row r="1" spans="1:8" ht="13.5" thickBot="1"/>
    <row r="2" spans="1:8" s="3" customFormat="1" ht="26.25" thickBot="1">
      <c r="A2" s="453" t="s">
        <v>5</v>
      </c>
      <c r="B2" s="454" t="s">
        <v>2</v>
      </c>
      <c r="C2" s="455" t="s">
        <v>4</v>
      </c>
      <c r="D2" s="456" t="s">
        <v>3</v>
      </c>
      <c r="E2" s="456" t="s">
        <v>223</v>
      </c>
      <c r="F2" s="456" t="s">
        <v>638</v>
      </c>
      <c r="G2" s="456" t="s">
        <v>224</v>
      </c>
      <c r="H2" s="456" t="s">
        <v>640</v>
      </c>
    </row>
    <row r="3" spans="1:8" s="3" customFormat="1" ht="15" customHeight="1" thickBot="1">
      <c r="A3" s="680" t="s">
        <v>28</v>
      </c>
      <c r="B3" s="681"/>
      <c r="C3" s="681"/>
      <c r="D3" s="235"/>
      <c r="E3" s="235"/>
      <c r="F3" s="235"/>
      <c r="G3" s="235"/>
      <c r="H3" s="236"/>
    </row>
    <row r="4" spans="1:8" ht="63.75">
      <c r="A4" s="457" t="s">
        <v>366</v>
      </c>
      <c r="B4" s="458" t="s">
        <v>72</v>
      </c>
      <c r="C4" s="459" t="s">
        <v>11</v>
      </c>
      <c r="D4" s="385">
        <v>1</v>
      </c>
      <c r="E4" s="445"/>
      <c r="F4" s="446"/>
      <c r="G4" s="445">
        <f>D4*E4</f>
        <v>0</v>
      </c>
      <c r="H4" s="445">
        <f>D4*F4</f>
        <v>0</v>
      </c>
    </row>
    <row r="5" spans="1:8" ht="102">
      <c r="A5" s="33" t="s">
        <v>367</v>
      </c>
      <c r="B5" s="14" t="s">
        <v>73</v>
      </c>
      <c r="C5" s="19" t="s">
        <v>11</v>
      </c>
      <c r="D5" s="34">
        <v>1</v>
      </c>
      <c r="E5" s="447"/>
      <c r="F5" s="448"/>
      <c r="G5" s="460">
        <f t="shared" ref="G5:G13" si="0">D5*E5</f>
        <v>0</v>
      </c>
      <c r="H5" s="460">
        <f t="shared" ref="H5:H13" si="1">D5*F5</f>
        <v>0</v>
      </c>
    </row>
    <row r="6" spans="1:8" ht="38.25">
      <c r="A6" s="33" t="s">
        <v>368</v>
      </c>
      <c r="B6" s="14" t="s">
        <v>74</v>
      </c>
      <c r="C6" s="19" t="s">
        <v>11</v>
      </c>
      <c r="D6" s="34">
        <v>60</v>
      </c>
      <c r="E6" s="447"/>
      <c r="F6" s="448"/>
      <c r="G6" s="460">
        <f t="shared" si="0"/>
        <v>0</v>
      </c>
      <c r="H6" s="460">
        <f t="shared" si="1"/>
        <v>0</v>
      </c>
    </row>
    <row r="7" spans="1:8" ht="38.25">
      <c r="A7" s="33" t="s">
        <v>369</v>
      </c>
      <c r="B7" s="14" t="s">
        <v>75</v>
      </c>
      <c r="C7" s="19" t="s">
        <v>11</v>
      </c>
      <c r="D7" s="34">
        <v>6</v>
      </c>
      <c r="E7" s="447"/>
      <c r="F7" s="448"/>
      <c r="G7" s="460">
        <f t="shared" si="0"/>
        <v>0</v>
      </c>
      <c r="H7" s="460">
        <f t="shared" si="1"/>
        <v>0</v>
      </c>
    </row>
    <row r="8" spans="1:8" ht="38.25">
      <c r="A8" s="33" t="s">
        <v>370</v>
      </c>
      <c r="B8" s="14" t="s">
        <v>76</v>
      </c>
      <c r="C8" s="19" t="s">
        <v>11</v>
      </c>
      <c r="D8" s="34">
        <v>1</v>
      </c>
      <c r="E8" s="447"/>
      <c r="F8" s="448"/>
      <c r="G8" s="460">
        <f t="shared" si="0"/>
        <v>0</v>
      </c>
      <c r="H8" s="460">
        <f t="shared" si="1"/>
        <v>0</v>
      </c>
    </row>
    <row r="9" spans="1:8" ht="38.25">
      <c r="A9" s="33" t="s">
        <v>371</v>
      </c>
      <c r="B9" s="14" t="s">
        <v>77</v>
      </c>
      <c r="C9" s="19" t="s">
        <v>11</v>
      </c>
      <c r="D9" s="34">
        <v>1</v>
      </c>
      <c r="E9" s="447"/>
      <c r="F9" s="448"/>
      <c r="G9" s="460">
        <f t="shared" si="0"/>
        <v>0</v>
      </c>
      <c r="H9" s="460">
        <f t="shared" si="1"/>
        <v>0</v>
      </c>
    </row>
    <row r="10" spans="1:8" ht="48" customHeight="1">
      <c r="A10" s="33" t="s">
        <v>372</v>
      </c>
      <c r="B10" s="14" t="s">
        <v>78</v>
      </c>
      <c r="C10" s="19" t="s">
        <v>11</v>
      </c>
      <c r="D10" s="34">
        <v>1</v>
      </c>
      <c r="E10" s="447"/>
      <c r="F10" s="448"/>
      <c r="G10" s="460">
        <f t="shared" si="0"/>
        <v>0</v>
      </c>
      <c r="H10" s="460">
        <f t="shared" si="1"/>
        <v>0</v>
      </c>
    </row>
    <row r="11" spans="1:8" ht="25.5">
      <c r="A11" s="33" t="s">
        <v>373</v>
      </c>
      <c r="B11" s="14" t="s">
        <v>79</v>
      </c>
      <c r="C11" s="19" t="s">
        <v>11</v>
      </c>
      <c r="D11" s="34">
        <v>1</v>
      </c>
      <c r="E11" s="447"/>
      <c r="F11" s="448"/>
      <c r="G11" s="460">
        <f t="shared" si="0"/>
        <v>0</v>
      </c>
      <c r="H11" s="460">
        <f t="shared" si="1"/>
        <v>0</v>
      </c>
    </row>
    <row r="12" spans="1:8">
      <c r="A12" s="33" t="s">
        <v>374</v>
      </c>
      <c r="B12" s="14" t="s">
        <v>82</v>
      </c>
      <c r="C12" s="19" t="s">
        <v>11</v>
      </c>
      <c r="D12" s="34">
        <v>1</v>
      </c>
      <c r="E12" s="447"/>
      <c r="F12" s="448"/>
      <c r="G12" s="460">
        <f t="shared" si="0"/>
        <v>0</v>
      </c>
      <c r="H12" s="460">
        <f t="shared" si="1"/>
        <v>0</v>
      </c>
    </row>
    <row r="13" spans="1:8" ht="26.25" thickBot="1">
      <c r="A13" s="461" t="s">
        <v>375</v>
      </c>
      <c r="B13" s="462" t="s">
        <v>216</v>
      </c>
      <c r="C13" s="463" t="s">
        <v>6</v>
      </c>
      <c r="D13" s="464">
        <v>1</v>
      </c>
      <c r="E13" s="465"/>
      <c r="F13" s="449"/>
      <c r="G13" s="465">
        <f t="shared" si="0"/>
        <v>0</v>
      </c>
      <c r="H13" s="465">
        <f t="shared" si="1"/>
        <v>0</v>
      </c>
    </row>
    <row r="14" spans="1:8" ht="13.5" thickBot="1">
      <c r="A14" s="8"/>
      <c r="B14" s="9" t="s">
        <v>639</v>
      </c>
      <c r="C14" s="10"/>
      <c r="D14" s="11"/>
      <c r="E14" s="450"/>
      <c r="F14" s="451"/>
      <c r="G14" s="452">
        <f>SUM(G4:G13)</f>
        <v>0</v>
      </c>
      <c r="H14" s="452">
        <f>SUM(H4:H13)</f>
        <v>0</v>
      </c>
    </row>
    <row r="17" spans="2:2">
      <c r="B17" s="35"/>
    </row>
  </sheetData>
  <mergeCells count="1">
    <mergeCell ref="A3:C3"/>
  </mergeCells>
  <pageMargins left="0.7" right="0.7" top="0.75" bottom="0.75" header="0.3" footer="0.3"/>
  <pageSetup paperSize="9" scale="6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A8AE0-8DC3-4349-B2EB-74E324F537C6}">
  <sheetPr>
    <pageSetUpPr fitToPage="1"/>
  </sheetPr>
  <dimension ref="A1:H11"/>
  <sheetViews>
    <sheetView zoomScale="80" zoomScaleNormal="80" workbookViewId="0">
      <selection activeCell="B5" sqref="B5"/>
    </sheetView>
  </sheetViews>
  <sheetFormatPr defaultColWidth="8.7109375" defaultRowHeight="12"/>
  <cols>
    <col min="1" max="1" width="5.7109375" style="386" customWidth="1"/>
    <col min="2" max="2" width="71" style="387" customWidth="1"/>
    <col min="3" max="3" width="12.28515625" style="386" bestFit="1" customWidth="1"/>
    <col min="4" max="4" width="8.7109375" style="386"/>
    <col min="5" max="5" width="12.7109375" style="388" customWidth="1"/>
    <col min="6" max="6" width="13.28515625" style="388" customWidth="1"/>
    <col min="7" max="7" width="12.7109375" style="389" customWidth="1"/>
    <col min="8" max="8" width="15.5703125" style="389" customWidth="1"/>
    <col min="9" max="16384" width="8.7109375" style="389"/>
  </cols>
  <sheetData>
    <row r="1" spans="1:8" ht="12.75" thickBot="1"/>
    <row r="2" spans="1:8" ht="39" thickBot="1">
      <c r="A2" s="390" t="s">
        <v>5</v>
      </c>
      <c r="B2" s="391" t="s">
        <v>2</v>
      </c>
      <c r="C2" s="392" t="s">
        <v>3</v>
      </c>
      <c r="D2" s="393" t="s">
        <v>4</v>
      </c>
      <c r="E2" s="5" t="s">
        <v>223</v>
      </c>
      <c r="F2" s="468" t="s">
        <v>638</v>
      </c>
      <c r="G2" s="5" t="s">
        <v>224</v>
      </c>
      <c r="H2" s="469" t="s">
        <v>640</v>
      </c>
    </row>
    <row r="3" spans="1:8" ht="15.75" customHeight="1" thickBot="1">
      <c r="A3" s="467"/>
      <c r="B3" s="682" t="s">
        <v>80</v>
      </c>
      <c r="C3" s="683"/>
      <c r="D3" s="683"/>
      <c r="E3" s="683"/>
      <c r="F3" s="683"/>
      <c r="G3" s="683"/>
      <c r="H3" s="684"/>
    </row>
    <row r="4" spans="1:8" ht="206.25" customHeight="1">
      <c r="A4" s="693" t="s">
        <v>376</v>
      </c>
      <c r="B4" s="470" t="s">
        <v>228</v>
      </c>
      <c r="C4" s="695" t="s">
        <v>0</v>
      </c>
      <c r="D4" s="697">
        <v>3</v>
      </c>
      <c r="E4" s="691"/>
      <c r="F4" s="691"/>
      <c r="G4" s="685">
        <f>D4*E4</f>
        <v>0</v>
      </c>
      <c r="H4" s="687">
        <f>D4*F4</f>
        <v>0</v>
      </c>
    </row>
    <row r="5" spans="1:8" ht="405">
      <c r="A5" s="694"/>
      <c r="B5" s="410" t="s">
        <v>345</v>
      </c>
      <c r="C5" s="696"/>
      <c r="D5" s="696"/>
      <c r="E5" s="698"/>
      <c r="F5" s="692"/>
      <c r="G5" s="686"/>
      <c r="H5" s="685"/>
    </row>
    <row r="6" spans="1:8" ht="90">
      <c r="A6" s="394" t="s">
        <v>377</v>
      </c>
      <c r="B6" s="411" t="s">
        <v>346</v>
      </c>
      <c r="C6" s="395" t="s">
        <v>0</v>
      </c>
      <c r="D6" s="395">
        <v>3</v>
      </c>
      <c r="E6" s="472"/>
      <c r="F6" s="473"/>
      <c r="G6" s="471">
        <f t="shared" ref="G6" si="0">D6*E6</f>
        <v>0</v>
      </c>
      <c r="H6" s="471">
        <f>D6*F6</f>
        <v>0</v>
      </c>
    </row>
    <row r="7" spans="1:8" ht="67.5">
      <c r="A7" s="396" t="s">
        <v>378</v>
      </c>
      <c r="B7" s="412" t="s">
        <v>229</v>
      </c>
      <c r="C7" s="397" t="s">
        <v>0</v>
      </c>
      <c r="D7" s="397">
        <v>1</v>
      </c>
      <c r="E7" s="474"/>
      <c r="F7" s="475"/>
      <c r="G7" s="520">
        <f t="shared" ref="G7:G8" si="1">D7*E7</f>
        <v>0</v>
      </c>
      <c r="H7" s="520">
        <f t="shared" ref="H7:H10" si="2">D7*F7</f>
        <v>0</v>
      </c>
    </row>
    <row r="8" spans="1:8" ht="22.5">
      <c r="A8" s="396" t="s">
        <v>379</v>
      </c>
      <c r="B8" s="412" t="s">
        <v>230</v>
      </c>
      <c r="C8" s="397" t="s">
        <v>0</v>
      </c>
      <c r="D8" s="397">
        <v>6</v>
      </c>
      <c r="E8" s="474"/>
      <c r="F8" s="475"/>
      <c r="G8" s="520">
        <f t="shared" si="1"/>
        <v>0</v>
      </c>
      <c r="H8" s="520">
        <f t="shared" si="2"/>
        <v>0</v>
      </c>
    </row>
    <row r="9" spans="1:8" ht="33.75">
      <c r="A9" s="394" t="s">
        <v>380</v>
      </c>
      <c r="B9" s="411" t="s">
        <v>217</v>
      </c>
      <c r="C9" s="395" t="s">
        <v>68</v>
      </c>
      <c r="D9" s="395">
        <v>1</v>
      </c>
      <c r="E9" s="472"/>
      <c r="F9" s="473"/>
      <c r="G9" s="520">
        <f t="shared" ref="G9:G10" si="3">D9*E9</f>
        <v>0</v>
      </c>
      <c r="H9" s="520">
        <f t="shared" si="2"/>
        <v>0</v>
      </c>
    </row>
    <row r="10" spans="1:8" ht="23.25" thickBot="1">
      <c r="A10" s="476" t="s">
        <v>381</v>
      </c>
      <c r="B10" s="477" t="s">
        <v>215</v>
      </c>
      <c r="C10" s="478" t="s">
        <v>48</v>
      </c>
      <c r="D10" s="478">
        <v>1</v>
      </c>
      <c r="E10" s="479"/>
      <c r="F10" s="475"/>
      <c r="G10" s="521">
        <f t="shared" si="3"/>
        <v>0</v>
      </c>
      <c r="H10" s="521">
        <f t="shared" si="2"/>
        <v>0</v>
      </c>
    </row>
    <row r="11" spans="1:8" ht="12.75" thickBot="1">
      <c r="A11" s="688" t="s">
        <v>645</v>
      </c>
      <c r="B11" s="689"/>
      <c r="C11" s="689"/>
      <c r="D11" s="689"/>
      <c r="E11" s="690"/>
      <c r="F11" s="466"/>
      <c r="G11" s="522">
        <f>SUM(G4:G10)</f>
        <v>0</v>
      </c>
      <c r="H11" s="523">
        <f>SUM(H4:H10)</f>
        <v>0</v>
      </c>
    </row>
  </sheetData>
  <mergeCells count="9">
    <mergeCell ref="B3:H3"/>
    <mergeCell ref="G4:G5"/>
    <mergeCell ref="H4:H5"/>
    <mergeCell ref="A11:E11"/>
    <mergeCell ref="F4:F5"/>
    <mergeCell ref="A4:A5"/>
    <mergeCell ref="C4:C5"/>
    <mergeCell ref="D4:D5"/>
    <mergeCell ref="E4:E5"/>
  </mergeCells>
  <pageMargins left="0.7" right="0.7" top="0.75" bottom="0.75" header="0.3" footer="0.3"/>
  <pageSetup paperSize="9" scale="58"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292FD-57AD-4D7C-B79C-821E0515407E}">
  <dimension ref="A1:H8"/>
  <sheetViews>
    <sheetView zoomScaleNormal="100" workbookViewId="0">
      <selection activeCell="H8" sqref="H8"/>
    </sheetView>
  </sheetViews>
  <sheetFormatPr defaultRowHeight="15"/>
  <cols>
    <col min="1" max="1" width="7" customWidth="1"/>
    <col min="2" max="2" width="47.28515625" customWidth="1"/>
    <col min="3" max="3" width="7.140625" customWidth="1"/>
    <col min="4" max="4" width="11.85546875" customWidth="1"/>
    <col min="5" max="6" width="15.7109375" style="15" customWidth="1"/>
    <col min="7" max="8" width="17.5703125" style="15" customWidth="1"/>
  </cols>
  <sheetData>
    <row r="1" spans="1:8" ht="15.75" thickBot="1"/>
    <row r="2" spans="1:8" ht="26.25" thickBot="1">
      <c r="A2" s="25" t="s">
        <v>5</v>
      </c>
      <c r="B2" s="26" t="s">
        <v>2</v>
      </c>
      <c r="C2" s="26" t="s">
        <v>3</v>
      </c>
      <c r="D2" s="26" t="s">
        <v>4</v>
      </c>
      <c r="E2" s="27" t="s">
        <v>223</v>
      </c>
      <c r="F2" s="27" t="s">
        <v>638</v>
      </c>
      <c r="G2" s="27" t="s">
        <v>224</v>
      </c>
      <c r="H2" s="483" t="s">
        <v>640</v>
      </c>
    </row>
    <row r="3" spans="1:8" ht="15.75" thickBot="1">
      <c r="A3" s="117"/>
      <c r="B3" s="116" t="s">
        <v>25</v>
      </c>
      <c r="C3" s="116"/>
      <c r="D3" s="116"/>
      <c r="E3" s="234"/>
      <c r="F3" s="234"/>
      <c r="G3" s="484"/>
      <c r="H3" s="207"/>
    </row>
    <row r="4" spans="1:8" ht="60">
      <c r="A4" s="37" t="s">
        <v>382</v>
      </c>
      <c r="B4" s="118" t="s">
        <v>231</v>
      </c>
      <c r="C4" s="119" t="s">
        <v>0</v>
      </c>
      <c r="D4" s="120">
        <v>8</v>
      </c>
      <c r="E4" s="121"/>
      <c r="F4" s="481"/>
      <c r="G4" s="524">
        <f>D4*E4</f>
        <v>0</v>
      </c>
      <c r="H4" s="525">
        <f>D4*F4</f>
        <v>0</v>
      </c>
    </row>
    <row r="5" spans="1:8" ht="60">
      <c r="A5" s="37" t="s">
        <v>383</v>
      </c>
      <c r="B5" s="118" t="s">
        <v>232</v>
      </c>
      <c r="C5" s="119" t="s">
        <v>0</v>
      </c>
      <c r="D5" s="120">
        <v>2</v>
      </c>
      <c r="E5" s="121"/>
      <c r="F5" s="481"/>
      <c r="G5" s="524">
        <f t="shared" ref="G5:G7" si="0">D5*E5</f>
        <v>0</v>
      </c>
      <c r="H5" s="525">
        <f t="shared" ref="H5:H7" si="1">D5*F5</f>
        <v>0</v>
      </c>
    </row>
    <row r="6" spans="1:8" ht="60">
      <c r="A6" s="37" t="s">
        <v>384</v>
      </c>
      <c r="B6" s="125" t="s">
        <v>216</v>
      </c>
      <c r="C6" s="119" t="s">
        <v>68</v>
      </c>
      <c r="D6" s="120">
        <v>1</v>
      </c>
      <c r="E6" s="121"/>
      <c r="F6" s="481"/>
      <c r="G6" s="524">
        <f t="shared" si="0"/>
        <v>0</v>
      </c>
      <c r="H6" s="525">
        <f t="shared" si="1"/>
        <v>0</v>
      </c>
    </row>
    <row r="7" spans="1:8" s="54" customFormat="1" ht="55.15" customHeight="1" thickBot="1">
      <c r="A7" s="122" t="s">
        <v>385</v>
      </c>
      <c r="B7" s="124" t="s">
        <v>215</v>
      </c>
      <c r="C7" s="123" t="s">
        <v>48</v>
      </c>
      <c r="D7" s="123">
        <v>1</v>
      </c>
      <c r="E7" s="233"/>
      <c r="F7" s="482"/>
      <c r="G7" s="524">
        <f t="shared" si="0"/>
        <v>0</v>
      </c>
      <c r="H7" s="525">
        <f t="shared" si="1"/>
        <v>0</v>
      </c>
    </row>
    <row r="8" spans="1:8" ht="16.5" customHeight="1" thickBot="1">
      <c r="A8" s="699" t="s">
        <v>646</v>
      </c>
      <c r="B8" s="700"/>
      <c r="C8" s="700"/>
      <c r="D8" s="700"/>
      <c r="E8" s="701"/>
      <c r="F8" s="425"/>
      <c r="G8" s="526">
        <f>SUM(G4:G7)</f>
        <v>0</v>
      </c>
      <c r="H8" s="527">
        <f>SUM(H4:H7)</f>
        <v>0</v>
      </c>
    </row>
  </sheetData>
  <mergeCells count="1">
    <mergeCell ref="A8:E8"/>
  </mergeCells>
  <pageMargins left="0.7" right="0.7" top="0.75" bottom="0.75" header="0.3" footer="0.3"/>
  <pageSetup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38F46-8CE6-4BD0-BA67-D96D95F75C0A}">
  <sheetPr>
    <pageSetUpPr fitToPage="1"/>
  </sheetPr>
  <dimension ref="A1:H48"/>
  <sheetViews>
    <sheetView topLeftCell="A40" zoomScale="70" zoomScaleNormal="70" workbookViewId="0">
      <selection activeCell="H4" sqref="H4"/>
    </sheetView>
  </sheetViews>
  <sheetFormatPr defaultColWidth="8.85546875" defaultRowHeight="15"/>
  <cols>
    <col min="1" max="1" width="8.85546875" style="134"/>
    <col min="2" max="2" width="126.5703125" style="3" customWidth="1"/>
    <col min="3" max="3" width="13" style="17" customWidth="1"/>
    <col min="4" max="4" width="14.42578125" style="17" customWidth="1"/>
    <col min="5" max="6" width="13" style="17" customWidth="1"/>
    <col min="7" max="8" width="14.42578125" style="17" customWidth="1"/>
    <col min="9" max="16384" width="8.85546875" style="54"/>
  </cols>
  <sheetData>
    <row r="1" spans="1:8" ht="15.75" thickBot="1"/>
    <row r="2" spans="1:8" ht="60.75" thickBot="1">
      <c r="A2" s="130" t="s">
        <v>5</v>
      </c>
      <c r="B2" s="52" t="s">
        <v>2</v>
      </c>
      <c r="C2" s="96" t="s">
        <v>3</v>
      </c>
      <c r="D2" s="53" t="s">
        <v>4</v>
      </c>
      <c r="E2" s="97" t="s">
        <v>223</v>
      </c>
      <c r="F2" s="485" t="s">
        <v>638</v>
      </c>
      <c r="G2" s="490" t="s">
        <v>224</v>
      </c>
      <c r="H2" s="98" t="s">
        <v>640</v>
      </c>
    </row>
    <row r="3" spans="1:8" ht="15.75" thickBot="1">
      <c r="A3" s="117"/>
      <c r="B3" s="116" t="s">
        <v>202</v>
      </c>
      <c r="C3" s="116"/>
      <c r="D3" s="116"/>
      <c r="E3" s="116"/>
      <c r="F3" s="116"/>
      <c r="G3" s="491"/>
      <c r="H3" s="492"/>
    </row>
    <row r="4" spans="1:8" ht="318.75">
      <c r="A4" s="259" t="s">
        <v>386</v>
      </c>
      <c r="B4" s="326" t="s">
        <v>233</v>
      </c>
      <c r="C4" s="323" t="s">
        <v>0</v>
      </c>
      <c r="D4" s="324">
        <v>2</v>
      </c>
      <c r="E4" s="327"/>
      <c r="F4" s="327"/>
      <c r="G4" s="327">
        <f t="shared" ref="G4:G10" si="0">D4*E4</f>
        <v>0</v>
      </c>
      <c r="H4" s="528">
        <f t="shared" ref="H4:H11" si="1">D4*F4</f>
        <v>0</v>
      </c>
    </row>
    <row r="5" spans="1:8" ht="350.45" customHeight="1">
      <c r="A5" s="259" t="s">
        <v>387</v>
      </c>
      <c r="B5" s="326" t="s">
        <v>234</v>
      </c>
      <c r="C5" s="323" t="s">
        <v>0</v>
      </c>
      <c r="D5" s="324">
        <v>10</v>
      </c>
      <c r="E5" s="327"/>
      <c r="F5" s="327"/>
      <c r="G5" s="327">
        <f t="shared" si="0"/>
        <v>0</v>
      </c>
      <c r="H5" s="528">
        <f t="shared" si="1"/>
        <v>0</v>
      </c>
    </row>
    <row r="6" spans="1:8" ht="399" customHeight="1">
      <c r="A6" s="328" t="s">
        <v>388</v>
      </c>
      <c r="B6" s="322" t="s">
        <v>235</v>
      </c>
      <c r="C6" s="323" t="s">
        <v>0</v>
      </c>
      <c r="D6" s="324">
        <v>8</v>
      </c>
      <c r="E6" s="325"/>
      <c r="F6" s="486"/>
      <c r="G6" s="327">
        <f t="shared" si="0"/>
        <v>0</v>
      </c>
      <c r="H6" s="528">
        <f t="shared" si="1"/>
        <v>0</v>
      </c>
    </row>
    <row r="7" spans="1:8" ht="375.6" customHeight="1">
      <c r="A7" s="328" t="s">
        <v>389</v>
      </c>
      <c r="B7" s="322" t="s">
        <v>236</v>
      </c>
      <c r="C7" s="323" t="s">
        <v>0</v>
      </c>
      <c r="D7" s="324">
        <v>32</v>
      </c>
      <c r="E7" s="325"/>
      <c r="F7" s="486"/>
      <c r="G7" s="327">
        <f t="shared" si="0"/>
        <v>0</v>
      </c>
      <c r="H7" s="528">
        <f t="shared" si="1"/>
        <v>0</v>
      </c>
    </row>
    <row r="8" spans="1:8" ht="375.6" customHeight="1">
      <c r="A8" s="259" t="s">
        <v>390</v>
      </c>
      <c r="B8" s="297" t="s">
        <v>237</v>
      </c>
      <c r="C8" s="323" t="s">
        <v>0</v>
      </c>
      <c r="D8" s="324">
        <v>1</v>
      </c>
      <c r="E8" s="325"/>
      <c r="F8" s="486"/>
      <c r="G8" s="327">
        <f t="shared" si="0"/>
        <v>0</v>
      </c>
      <c r="H8" s="528">
        <f t="shared" si="1"/>
        <v>0</v>
      </c>
    </row>
    <row r="9" spans="1:8" ht="401.45" customHeight="1">
      <c r="A9" s="259" t="s">
        <v>391</v>
      </c>
      <c r="B9" s="297" t="s">
        <v>238</v>
      </c>
      <c r="C9" s="323" t="s">
        <v>0</v>
      </c>
      <c r="D9" s="324">
        <v>3</v>
      </c>
      <c r="E9" s="325"/>
      <c r="F9" s="486"/>
      <c r="G9" s="327">
        <f t="shared" si="0"/>
        <v>0</v>
      </c>
      <c r="H9" s="528">
        <f t="shared" si="1"/>
        <v>0</v>
      </c>
    </row>
    <row r="10" spans="1:8" ht="357">
      <c r="A10" s="259" t="s">
        <v>392</v>
      </c>
      <c r="B10" s="297" t="s">
        <v>239</v>
      </c>
      <c r="C10" s="323" t="s">
        <v>0</v>
      </c>
      <c r="D10" s="324">
        <v>4</v>
      </c>
      <c r="E10" s="325"/>
      <c r="F10" s="486"/>
      <c r="G10" s="327">
        <f t="shared" si="0"/>
        <v>0</v>
      </c>
      <c r="H10" s="528">
        <f t="shared" si="1"/>
        <v>0</v>
      </c>
    </row>
    <row r="11" spans="1:8" ht="318.75">
      <c r="A11" s="259" t="s">
        <v>393</v>
      </c>
      <c r="B11" s="297" t="s">
        <v>240</v>
      </c>
      <c r="C11" s="323" t="s">
        <v>0</v>
      </c>
      <c r="D11" s="324">
        <v>2</v>
      </c>
      <c r="E11" s="325"/>
      <c r="F11" s="486"/>
      <c r="G11" s="327">
        <f t="shared" ref="G11:G19" si="2">D11*E11</f>
        <v>0</v>
      </c>
      <c r="H11" s="528">
        <f t="shared" si="1"/>
        <v>0</v>
      </c>
    </row>
    <row r="12" spans="1:8" ht="293.25">
      <c r="A12" s="259" t="s">
        <v>394</v>
      </c>
      <c r="B12" s="297" t="s">
        <v>241</v>
      </c>
      <c r="C12" s="323" t="s">
        <v>0</v>
      </c>
      <c r="D12" s="324">
        <v>1</v>
      </c>
      <c r="E12" s="325"/>
      <c r="F12" s="486"/>
      <c r="G12" s="327">
        <f t="shared" si="2"/>
        <v>0</v>
      </c>
      <c r="H12" s="528">
        <f t="shared" ref="H12:H19" si="3">D12*F12</f>
        <v>0</v>
      </c>
    </row>
    <row r="13" spans="1:8" ht="385.9" customHeight="1">
      <c r="A13" s="259" t="s">
        <v>395</v>
      </c>
      <c r="B13" s="297" t="s">
        <v>242</v>
      </c>
      <c r="C13" s="323" t="s">
        <v>0</v>
      </c>
      <c r="D13" s="324">
        <v>7</v>
      </c>
      <c r="E13" s="325"/>
      <c r="F13" s="486"/>
      <c r="G13" s="327">
        <f t="shared" si="2"/>
        <v>0</v>
      </c>
      <c r="H13" s="528">
        <f t="shared" si="3"/>
        <v>0</v>
      </c>
    </row>
    <row r="14" spans="1:8" ht="331.5">
      <c r="A14" s="259" t="s">
        <v>396</v>
      </c>
      <c r="B14" s="322" t="s">
        <v>243</v>
      </c>
      <c r="C14" s="323" t="s">
        <v>0</v>
      </c>
      <c r="D14" s="324">
        <v>1</v>
      </c>
      <c r="E14" s="325"/>
      <c r="F14" s="486"/>
      <c r="G14" s="327">
        <f t="shared" si="2"/>
        <v>0</v>
      </c>
      <c r="H14" s="528">
        <f t="shared" si="3"/>
        <v>0</v>
      </c>
    </row>
    <row r="15" spans="1:8" ht="306">
      <c r="A15" s="259" t="s">
        <v>397</v>
      </c>
      <c r="B15" s="322" t="s">
        <v>244</v>
      </c>
      <c r="C15" s="323" t="s">
        <v>0</v>
      </c>
      <c r="D15" s="324">
        <v>2</v>
      </c>
      <c r="E15" s="325"/>
      <c r="F15" s="486"/>
      <c r="G15" s="327">
        <f t="shared" si="2"/>
        <v>0</v>
      </c>
      <c r="H15" s="528">
        <f t="shared" si="3"/>
        <v>0</v>
      </c>
    </row>
    <row r="16" spans="1:8" ht="306">
      <c r="A16" s="259" t="s">
        <v>398</v>
      </c>
      <c r="B16" s="322" t="s">
        <v>245</v>
      </c>
      <c r="C16" s="323" t="s">
        <v>0</v>
      </c>
      <c r="D16" s="324">
        <v>1</v>
      </c>
      <c r="E16" s="325"/>
      <c r="F16" s="486"/>
      <c r="G16" s="327">
        <f t="shared" si="2"/>
        <v>0</v>
      </c>
      <c r="H16" s="528">
        <f t="shared" si="3"/>
        <v>0</v>
      </c>
    </row>
    <row r="17" spans="1:8" s="39" customFormat="1" ht="63.75">
      <c r="A17" s="259" t="s">
        <v>399</v>
      </c>
      <c r="B17" s="322" t="s">
        <v>246</v>
      </c>
      <c r="C17" s="323" t="s">
        <v>0</v>
      </c>
      <c r="D17" s="324">
        <v>1</v>
      </c>
      <c r="E17" s="325"/>
      <c r="F17" s="486"/>
      <c r="G17" s="327">
        <f t="shared" si="2"/>
        <v>0</v>
      </c>
      <c r="H17" s="528">
        <f t="shared" si="3"/>
        <v>0</v>
      </c>
    </row>
    <row r="18" spans="1:8" ht="63.75">
      <c r="A18" s="259" t="s">
        <v>400</v>
      </c>
      <c r="B18" s="322" t="s">
        <v>247</v>
      </c>
      <c r="C18" s="323" t="s">
        <v>0</v>
      </c>
      <c r="D18" s="324">
        <v>2</v>
      </c>
      <c r="E18" s="325"/>
      <c r="F18" s="486"/>
      <c r="G18" s="327">
        <f t="shared" si="2"/>
        <v>0</v>
      </c>
      <c r="H18" s="528">
        <f t="shared" si="3"/>
        <v>0</v>
      </c>
    </row>
    <row r="19" spans="1:8" ht="319.5" thickBot="1">
      <c r="A19" s="259" t="s">
        <v>401</v>
      </c>
      <c r="B19" s="322" t="s">
        <v>248</v>
      </c>
      <c r="C19" s="323" t="s">
        <v>0</v>
      </c>
      <c r="D19" s="324">
        <v>1</v>
      </c>
      <c r="E19" s="325"/>
      <c r="F19" s="486"/>
      <c r="G19" s="327">
        <f t="shared" si="2"/>
        <v>0</v>
      </c>
      <c r="H19" s="528">
        <f t="shared" si="3"/>
        <v>0</v>
      </c>
    </row>
    <row r="20" spans="1:8" ht="15.75" thickBot="1">
      <c r="A20" s="117"/>
      <c r="B20" s="116" t="s">
        <v>203</v>
      </c>
      <c r="C20" s="116"/>
      <c r="D20" s="116"/>
      <c r="E20" s="116"/>
      <c r="F20" s="116"/>
      <c r="G20" s="530"/>
      <c r="H20" s="531"/>
    </row>
    <row r="21" spans="1:8" ht="242.25">
      <c r="A21" s="708" t="s">
        <v>402</v>
      </c>
      <c r="B21" s="322" t="s">
        <v>204</v>
      </c>
      <c r="C21" s="711" t="s">
        <v>0</v>
      </c>
      <c r="D21" s="714">
        <v>75</v>
      </c>
      <c r="E21" s="717"/>
      <c r="F21" s="720"/>
      <c r="G21" s="705">
        <f>D21*E21</f>
        <v>0</v>
      </c>
      <c r="H21" s="702">
        <f>D21*F21</f>
        <v>0</v>
      </c>
    </row>
    <row r="22" spans="1:8" ht="127.5">
      <c r="A22" s="709"/>
      <c r="B22" s="322" t="s">
        <v>85</v>
      </c>
      <c r="C22" s="712"/>
      <c r="D22" s="715"/>
      <c r="E22" s="718"/>
      <c r="F22" s="718"/>
      <c r="G22" s="706"/>
      <c r="H22" s="703"/>
    </row>
    <row r="23" spans="1:8" ht="267.75">
      <c r="A23" s="709"/>
      <c r="B23" s="322" t="s">
        <v>84</v>
      </c>
      <c r="C23" s="712"/>
      <c r="D23" s="715"/>
      <c r="E23" s="718"/>
      <c r="F23" s="718"/>
      <c r="G23" s="706"/>
      <c r="H23" s="703"/>
    </row>
    <row r="24" spans="1:8" ht="255">
      <c r="A24" s="709"/>
      <c r="B24" s="322" t="s">
        <v>44</v>
      </c>
      <c r="C24" s="712"/>
      <c r="D24" s="715"/>
      <c r="E24" s="718"/>
      <c r="F24" s="718"/>
      <c r="G24" s="706"/>
      <c r="H24" s="703"/>
    </row>
    <row r="25" spans="1:8" ht="140.25">
      <c r="A25" s="710"/>
      <c r="B25" s="322" t="s">
        <v>249</v>
      </c>
      <c r="C25" s="713"/>
      <c r="D25" s="716"/>
      <c r="E25" s="719"/>
      <c r="F25" s="721"/>
      <c r="G25" s="707"/>
      <c r="H25" s="704"/>
    </row>
    <row r="26" spans="1:8" ht="102">
      <c r="A26" s="259" t="s">
        <v>403</v>
      </c>
      <c r="B26" s="322" t="s">
        <v>250</v>
      </c>
      <c r="C26" s="323" t="s">
        <v>0</v>
      </c>
      <c r="D26" s="324">
        <v>2</v>
      </c>
      <c r="E26" s="325"/>
      <c r="F26" s="486"/>
      <c r="G26" s="327">
        <f>D26*E26</f>
        <v>0</v>
      </c>
      <c r="H26" s="528">
        <f>D26*F26</f>
        <v>0</v>
      </c>
    </row>
    <row r="27" spans="1:8" ht="63.75">
      <c r="A27" s="259" t="s">
        <v>404</v>
      </c>
      <c r="B27" s="322" t="s">
        <v>251</v>
      </c>
      <c r="C27" s="323" t="s">
        <v>0</v>
      </c>
      <c r="D27" s="324">
        <v>1</v>
      </c>
      <c r="E27" s="325"/>
      <c r="F27" s="486"/>
      <c r="G27" s="327">
        <f t="shared" ref="G27:G43" si="4">D27*E27</f>
        <v>0</v>
      </c>
      <c r="H27" s="528">
        <f t="shared" ref="H27:H43" si="5">D27*F27</f>
        <v>0</v>
      </c>
    </row>
    <row r="28" spans="1:8" ht="178.5">
      <c r="A28" s="259" t="s">
        <v>405</v>
      </c>
      <c r="B28" s="322" t="s">
        <v>252</v>
      </c>
      <c r="C28" s="323" t="s">
        <v>0</v>
      </c>
      <c r="D28" s="324">
        <v>17</v>
      </c>
      <c r="E28" s="325"/>
      <c r="F28" s="486"/>
      <c r="G28" s="327">
        <f t="shared" si="4"/>
        <v>0</v>
      </c>
      <c r="H28" s="528">
        <f t="shared" si="5"/>
        <v>0</v>
      </c>
    </row>
    <row r="29" spans="1:8" ht="306">
      <c r="A29" s="259" t="s">
        <v>406</v>
      </c>
      <c r="B29" s="322" t="s">
        <v>253</v>
      </c>
      <c r="C29" s="323" t="s">
        <v>0</v>
      </c>
      <c r="D29" s="324">
        <v>1</v>
      </c>
      <c r="E29" s="325"/>
      <c r="F29" s="486"/>
      <c r="G29" s="327">
        <f t="shared" si="4"/>
        <v>0</v>
      </c>
      <c r="H29" s="528">
        <f t="shared" si="5"/>
        <v>0</v>
      </c>
    </row>
    <row r="30" spans="1:8" ht="255">
      <c r="A30" s="259" t="s">
        <v>407</v>
      </c>
      <c r="B30" s="322" t="s">
        <v>254</v>
      </c>
      <c r="C30" s="323" t="s">
        <v>0</v>
      </c>
      <c r="D30" s="324">
        <v>1</v>
      </c>
      <c r="E30" s="325"/>
      <c r="F30" s="486"/>
      <c r="G30" s="327">
        <f t="shared" si="4"/>
        <v>0</v>
      </c>
      <c r="H30" s="528">
        <f t="shared" si="5"/>
        <v>0</v>
      </c>
    </row>
    <row r="31" spans="1:8" ht="255">
      <c r="A31" s="259" t="s">
        <v>408</v>
      </c>
      <c r="B31" s="322" t="s">
        <v>255</v>
      </c>
      <c r="C31" s="323" t="s">
        <v>0</v>
      </c>
      <c r="D31" s="324">
        <v>1</v>
      </c>
      <c r="E31" s="325"/>
      <c r="F31" s="486"/>
      <c r="G31" s="327">
        <f t="shared" si="4"/>
        <v>0</v>
      </c>
      <c r="H31" s="528">
        <f t="shared" si="5"/>
        <v>0</v>
      </c>
    </row>
    <row r="32" spans="1:8" ht="229.5">
      <c r="A32" s="259" t="s">
        <v>409</v>
      </c>
      <c r="B32" s="322" t="s">
        <v>256</v>
      </c>
      <c r="C32" s="323" t="s">
        <v>0</v>
      </c>
      <c r="D32" s="324">
        <v>3</v>
      </c>
      <c r="E32" s="325"/>
      <c r="F32" s="486"/>
      <c r="G32" s="327">
        <f t="shared" si="4"/>
        <v>0</v>
      </c>
      <c r="H32" s="528">
        <f t="shared" si="5"/>
        <v>0</v>
      </c>
    </row>
    <row r="33" spans="1:8" ht="140.25">
      <c r="A33" s="259" t="s">
        <v>410</v>
      </c>
      <c r="B33" s="322" t="s">
        <v>257</v>
      </c>
      <c r="C33" s="323" t="s">
        <v>0</v>
      </c>
      <c r="D33" s="324">
        <v>2</v>
      </c>
      <c r="E33" s="325"/>
      <c r="F33" s="486"/>
      <c r="G33" s="327">
        <f t="shared" si="4"/>
        <v>0</v>
      </c>
      <c r="H33" s="528">
        <f t="shared" si="5"/>
        <v>0</v>
      </c>
    </row>
    <row r="34" spans="1:8" ht="153">
      <c r="A34" s="259" t="s">
        <v>411</v>
      </c>
      <c r="B34" s="322" t="s">
        <v>258</v>
      </c>
      <c r="C34" s="323" t="s">
        <v>0</v>
      </c>
      <c r="D34" s="324">
        <v>4</v>
      </c>
      <c r="E34" s="325"/>
      <c r="F34" s="486"/>
      <c r="G34" s="327">
        <f t="shared" si="4"/>
        <v>0</v>
      </c>
      <c r="H34" s="528">
        <f t="shared" si="5"/>
        <v>0</v>
      </c>
    </row>
    <row r="35" spans="1:8" ht="89.25">
      <c r="A35" s="259" t="s">
        <v>412</v>
      </c>
      <c r="B35" s="322" t="s">
        <v>259</v>
      </c>
      <c r="C35" s="323" t="s">
        <v>0</v>
      </c>
      <c r="D35" s="324">
        <v>3</v>
      </c>
      <c r="E35" s="325"/>
      <c r="F35" s="486"/>
      <c r="G35" s="327">
        <f t="shared" si="4"/>
        <v>0</v>
      </c>
      <c r="H35" s="528">
        <f t="shared" si="5"/>
        <v>0</v>
      </c>
    </row>
    <row r="36" spans="1:8" ht="114.75">
      <c r="A36" s="259" t="s">
        <v>413</v>
      </c>
      <c r="B36" s="322" t="s">
        <v>260</v>
      </c>
      <c r="C36" s="323" t="s">
        <v>0</v>
      </c>
      <c r="D36" s="324">
        <v>15</v>
      </c>
      <c r="E36" s="325"/>
      <c r="F36" s="486"/>
      <c r="G36" s="327">
        <f t="shared" si="4"/>
        <v>0</v>
      </c>
      <c r="H36" s="528">
        <f t="shared" si="5"/>
        <v>0</v>
      </c>
    </row>
    <row r="37" spans="1:8" ht="63.75">
      <c r="A37" s="259" t="s">
        <v>414</v>
      </c>
      <c r="B37" s="322" t="s">
        <v>261</v>
      </c>
      <c r="C37" s="323" t="s">
        <v>0</v>
      </c>
      <c r="D37" s="324">
        <v>33</v>
      </c>
      <c r="E37" s="325"/>
      <c r="F37" s="486"/>
      <c r="G37" s="327">
        <f t="shared" si="4"/>
        <v>0</v>
      </c>
      <c r="H37" s="528">
        <f t="shared" si="5"/>
        <v>0</v>
      </c>
    </row>
    <row r="38" spans="1:8" ht="25.5">
      <c r="A38" s="259" t="s">
        <v>415</v>
      </c>
      <c r="B38" s="322" t="s">
        <v>262</v>
      </c>
      <c r="C38" s="323" t="s">
        <v>0</v>
      </c>
      <c r="D38" s="324">
        <v>54</v>
      </c>
      <c r="E38" s="325"/>
      <c r="F38" s="486"/>
      <c r="G38" s="327">
        <f t="shared" si="4"/>
        <v>0</v>
      </c>
      <c r="H38" s="528">
        <f t="shared" si="5"/>
        <v>0</v>
      </c>
    </row>
    <row r="39" spans="1:8" s="87" customFormat="1" ht="51">
      <c r="A39" s="242" t="s">
        <v>416</v>
      </c>
      <c r="B39" s="243" t="s">
        <v>86</v>
      </c>
      <c r="C39" s="244" t="s">
        <v>0</v>
      </c>
      <c r="D39" s="404">
        <v>15</v>
      </c>
      <c r="E39" s="237"/>
      <c r="F39" s="487"/>
      <c r="G39" s="327">
        <f t="shared" si="4"/>
        <v>0</v>
      </c>
      <c r="H39" s="528">
        <f t="shared" si="5"/>
        <v>0</v>
      </c>
    </row>
    <row r="40" spans="1:8" s="87" customFormat="1">
      <c r="A40" s="259" t="s">
        <v>417</v>
      </c>
      <c r="B40" s="260" t="s">
        <v>152</v>
      </c>
      <c r="C40" s="261" t="s">
        <v>0</v>
      </c>
      <c r="D40" s="405">
        <v>2</v>
      </c>
      <c r="E40" s="262"/>
      <c r="F40" s="487"/>
      <c r="G40" s="327">
        <f t="shared" si="4"/>
        <v>0</v>
      </c>
      <c r="H40" s="528">
        <f t="shared" si="5"/>
        <v>0</v>
      </c>
    </row>
    <row r="41" spans="1:8" ht="21" customHeight="1">
      <c r="A41" s="242" t="s">
        <v>418</v>
      </c>
      <c r="B41" s="245" t="s">
        <v>81</v>
      </c>
      <c r="C41" s="246" t="s">
        <v>68</v>
      </c>
      <c r="D41" s="246">
        <v>1</v>
      </c>
      <c r="E41" s="182"/>
      <c r="F41" s="488"/>
      <c r="G41" s="327">
        <f t="shared" si="4"/>
        <v>0</v>
      </c>
      <c r="H41" s="528">
        <f t="shared" si="5"/>
        <v>0</v>
      </c>
    </row>
    <row r="42" spans="1:8" ht="18.600000000000001" customHeight="1">
      <c r="A42" s="242" t="s">
        <v>419</v>
      </c>
      <c r="B42" s="245" t="s">
        <v>225</v>
      </c>
      <c r="C42" s="241" t="s">
        <v>68</v>
      </c>
      <c r="D42" s="241">
        <v>1</v>
      </c>
      <c r="E42" s="183"/>
      <c r="F42" s="482"/>
      <c r="G42" s="327">
        <f t="shared" si="4"/>
        <v>0</v>
      </c>
      <c r="H42" s="528">
        <f t="shared" si="5"/>
        <v>0</v>
      </c>
    </row>
    <row r="43" spans="1:8" ht="15.75" thickBot="1">
      <c r="A43" s="398" t="s">
        <v>420</v>
      </c>
      <c r="B43" s="399" t="s">
        <v>83</v>
      </c>
      <c r="C43" s="256" t="s">
        <v>48</v>
      </c>
      <c r="D43" s="256">
        <v>1</v>
      </c>
      <c r="E43" s="255"/>
      <c r="F43" s="489"/>
      <c r="G43" s="532">
        <f t="shared" si="4"/>
        <v>0</v>
      </c>
      <c r="H43" s="528">
        <f t="shared" si="5"/>
        <v>0</v>
      </c>
    </row>
    <row r="44" spans="1:8" customFormat="1" ht="15.75" thickBot="1">
      <c r="A44" s="699" t="s">
        <v>647</v>
      </c>
      <c r="B44" s="700"/>
      <c r="C44" s="700"/>
      <c r="D44" s="400"/>
      <c r="E44" s="400"/>
      <c r="F44" s="400"/>
      <c r="G44" s="534">
        <f>SUM(G4:G43)</f>
        <v>0</v>
      </c>
      <c r="H44" s="534">
        <f>SUM(H4:H43)</f>
        <v>0</v>
      </c>
    </row>
    <row r="45" spans="1:8">
      <c r="A45" s="133"/>
      <c r="B45" s="129"/>
      <c r="C45" s="131"/>
      <c r="D45" s="131"/>
      <c r="E45" s="131"/>
      <c r="F45" s="131"/>
      <c r="G45" s="533"/>
      <c r="H45" s="131"/>
    </row>
    <row r="46" spans="1:8">
      <c r="E46" s="263"/>
      <c r="F46" s="263"/>
      <c r="G46" s="2"/>
      <c r="H46" s="2"/>
    </row>
    <row r="47" spans="1:8">
      <c r="E47" s="232"/>
      <c r="F47" s="232"/>
      <c r="G47" s="2"/>
      <c r="H47" s="2"/>
    </row>
    <row r="48" spans="1:8">
      <c r="E48" s="232"/>
      <c r="F48" s="232"/>
      <c r="G48" s="2"/>
      <c r="H48" s="2"/>
    </row>
  </sheetData>
  <mergeCells count="8">
    <mergeCell ref="H21:H25"/>
    <mergeCell ref="G21:G25"/>
    <mergeCell ref="A44:C44"/>
    <mergeCell ref="A21:A25"/>
    <mergeCell ref="C21:C25"/>
    <mergeCell ref="D21:D25"/>
    <mergeCell ref="E21:E25"/>
    <mergeCell ref="F21:F25"/>
  </mergeCells>
  <pageMargins left="0.7" right="0.7" top="0.75" bottom="0.75" header="0.3" footer="0.3"/>
  <pageSetup paperSize="9" scale="4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15703-9051-459D-9B2C-0A7F8F654317}">
  <sheetPr>
    <pageSetUpPr fitToPage="1"/>
  </sheetPr>
  <dimension ref="A1:H29"/>
  <sheetViews>
    <sheetView topLeftCell="A22" zoomScale="70" zoomScaleNormal="70" workbookViewId="0">
      <selection activeCell="H29" sqref="H29"/>
    </sheetView>
  </sheetViews>
  <sheetFormatPr defaultColWidth="8.85546875" defaultRowHeight="12.75"/>
  <cols>
    <col min="1" max="1" width="8.85546875" style="138"/>
    <col min="2" max="2" width="69.42578125" style="3" customWidth="1"/>
    <col min="3" max="3" width="13" style="1" customWidth="1"/>
    <col min="4" max="4" width="14.42578125" style="1" customWidth="1"/>
    <col min="5" max="6" width="13" style="2" customWidth="1"/>
    <col min="7" max="8" width="14.42578125" style="2" customWidth="1"/>
    <col min="9" max="16384" width="8.85546875" style="3"/>
  </cols>
  <sheetData>
    <row r="1" spans="1:8" ht="13.5" thickBot="1"/>
    <row r="2" spans="1:8" ht="39" thickBot="1">
      <c r="A2" s="90" t="s">
        <v>5</v>
      </c>
      <c r="B2" s="4" t="s">
        <v>2</v>
      </c>
      <c r="C2" s="6" t="s">
        <v>3</v>
      </c>
      <c r="D2" s="5" t="s">
        <v>4</v>
      </c>
      <c r="E2" s="7" t="s">
        <v>223</v>
      </c>
      <c r="F2" s="493" t="s">
        <v>638</v>
      </c>
      <c r="G2" s="494" t="s">
        <v>224</v>
      </c>
      <c r="H2" s="29" t="s">
        <v>640</v>
      </c>
    </row>
    <row r="3" spans="1:8" ht="15.75" thickBot="1">
      <c r="A3" s="117"/>
      <c r="B3" s="116" t="s">
        <v>87</v>
      </c>
      <c r="C3" s="116"/>
      <c r="D3" s="116"/>
      <c r="E3" s="234"/>
      <c r="F3" s="234"/>
      <c r="G3" s="234"/>
      <c r="H3" s="495"/>
    </row>
    <row r="4" spans="1:8" ht="369.75">
      <c r="A4" s="725" t="s">
        <v>421</v>
      </c>
      <c r="B4" s="136" t="s">
        <v>88</v>
      </c>
      <c r="C4" s="735" t="s">
        <v>0</v>
      </c>
      <c r="D4" s="735">
        <v>1</v>
      </c>
      <c r="E4" s="740"/>
      <c r="F4" s="727"/>
      <c r="G4" s="743">
        <f>D4*E4</f>
        <v>0</v>
      </c>
      <c r="H4" s="731">
        <f>D4*F4</f>
        <v>0</v>
      </c>
    </row>
    <row r="5" spans="1:8" ht="369.75" customHeight="1">
      <c r="A5" s="726"/>
      <c r="B5" s="137" t="s">
        <v>89</v>
      </c>
      <c r="C5" s="736"/>
      <c r="D5" s="736"/>
      <c r="E5" s="741"/>
      <c r="F5" s="728"/>
      <c r="G5" s="744"/>
      <c r="H5" s="732"/>
    </row>
    <row r="6" spans="1:8" ht="409.5">
      <c r="A6" s="726"/>
      <c r="B6" s="137" t="s">
        <v>45</v>
      </c>
      <c r="C6" s="736"/>
      <c r="D6" s="736"/>
      <c r="E6" s="741"/>
      <c r="F6" s="728"/>
      <c r="G6" s="744"/>
      <c r="H6" s="732"/>
    </row>
    <row r="7" spans="1:8" ht="382.5">
      <c r="A7" s="726"/>
      <c r="B7" s="137" t="s">
        <v>46</v>
      </c>
      <c r="C7" s="736"/>
      <c r="D7" s="736"/>
      <c r="E7" s="741"/>
      <c r="F7" s="728"/>
      <c r="G7" s="744"/>
      <c r="H7" s="732"/>
    </row>
    <row r="8" spans="1:8" ht="382.5" customHeight="1">
      <c r="A8" s="726"/>
      <c r="B8" s="137" t="s">
        <v>47</v>
      </c>
      <c r="C8" s="736"/>
      <c r="D8" s="736"/>
      <c r="E8" s="741"/>
      <c r="F8" s="728"/>
      <c r="G8" s="744"/>
      <c r="H8" s="732"/>
    </row>
    <row r="9" spans="1:8" ht="344.25" customHeight="1">
      <c r="A9" s="726"/>
      <c r="B9" s="137" t="s">
        <v>90</v>
      </c>
      <c r="C9" s="736"/>
      <c r="D9" s="736"/>
      <c r="E9" s="741"/>
      <c r="F9" s="728"/>
      <c r="G9" s="744"/>
      <c r="H9" s="732"/>
    </row>
    <row r="10" spans="1:8" ht="76.5">
      <c r="A10" s="726"/>
      <c r="B10" s="240" t="s">
        <v>263</v>
      </c>
      <c r="C10" s="737"/>
      <c r="D10" s="738"/>
      <c r="E10" s="742"/>
      <c r="F10" s="729"/>
      <c r="G10" s="745"/>
      <c r="H10" s="733"/>
    </row>
    <row r="11" spans="1:8" ht="378" customHeight="1">
      <c r="A11" s="293" t="s">
        <v>422</v>
      </c>
      <c r="B11" s="294" t="s">
        <v>264</v>
      </c>
      <c r="C11" s="295" t="s">
        <v>0</v>
      </c>
      <c r="D11" s="296">
        <v>9</v>
      </c>
      <c r="E11" s="535"/>
      <c r="F11" s="536"/>
      <c r="G11" s="536">
        <f>D11*E11</f>
        <v>0</v>
      </c>
      <c r="H11" s="537">
        <f>D11*F11</f>
        <v>0</v>
      </c>
    </row>
    <row r="12" spans="1:8" ht="255">
      <c r="A12" s="293" t="s">
        <v>423</v>
      </c>
      <c r="B12" s="294" t="s">
        <v>268</v>
      </c>
      <c r="C12" s="295" t="s">
        <v>0</v>
      </c>
      <c r="D12" s="296">
        <v>42</v>
      </c>
      <c r="E12" s="535"/>
      <c r="F12" s="536"/>
      <c r="G12" s="536">
        <f>D12*E12</f>
        <v>0</v>
      </c>
      <c r="H12" s="537">
        <f>D12*F12</f>
        <v>0</v>
      </c>
    </row>
    <row r="13" spans="1:8" ht="216.75">
      <c r="A13" s="293" t="s">
        <v>424</v>
      </c>
      <c r="B13" s="297" t="s">
        <v>269</v>
      </c>
      <c r="C13" s="295" t="s">
        <v>0</v>
      </c>
      <c r="D13" s="296">
        <v>95</v>
      </c>
      <c r="E13" s="535"/>
      <c r="F13" s="536"/>
      <c r="G13" s="536">
        <f>D13*E13</f>
        <v>0</v>
      </c>
      <c r="H13" s="537">
        <f>D13*F13</f>
        <v>0</v>
      </c>
    </row>
    <row r="14" spans="1:8" ht="140.44999999999999" customHeight="1">
      <c r="A14" s="298" t="s">
        <v>425</v>
      </c>
      <c r="B14" s="299" t="s">
        <v>265</v>
      </c>
      <c r="C14" s="295" t="s">
        <v>0</v>
      </c>
      <c r="D14" s="296">
        <v>200</v>
      </c>
      <c r="E14" s="535"/>
      <c r="F14" s="536"/>
      <c r="G14" s="536">
        <f>D14*E14</f>
        <v>0</v>
      </c>
      <c r="H14" s="537">
        <f>D14*F14</f>
        <v>0</v>
      </c>
    </row>
    <row r="15" spans="1:8">
      <c r="A15" s="722" t="s">
        <v>426</v>
      </c>
      <c r="B15" s="723" t="s">
        <v>266</v>
      </c>
      <c r="C15" s="724" t="s">
        <v>0</v>
      </c>
      <c r="D15" s="739">
        <v>2</v>
      </c>
      <c r="E15" s="746"/>
      <c r="F15" s="730"/>
      <c r="G15" s="747">
        <f>D15*E15</f>
        <v>0</v>
      </c>
      <c r="H15" s="734">
        <f>D15*F15</f>
        <v>0</v>
      </c>
    </row>
    <row r="16" spans="1:8" ht="409.6" customHeight="1">
      <c r="A16" s="722"/>
      <c r="B16" s="723"/>
      <c r="C16" s="724"/>
      <c r="D16" s="739"/>
      <c r="E16" s="746"/>
      <c r="F16" s="729"/>
      <c r="G16" s="747">
        <f t="shared" ref="G16:H16" si="0">+ROUND(D16*E16,2)</f>
        <v>0</v>
      </c>
      <c r="H16" s="734">
        <f t="shared" si="0"/>
        <v>0</v>
      </c>
    </row>
    <row r="17" spans="1:8" ht="385.9" customHeight="1">
      <c r="A17" s="300" t="s">
        <v>427</v>
      </c>
      <c r="B17" s="299" t="s">
        <v>270</v>
      </c>
      <c r="C17" s="301" t="s">
        <v>0</v>
      </c>
      <c r="D17" s="302">
        <v>1</v>
      </c>
      <c r="E17" s="538"/>
      <c r="F17" s="539"/>
      <c r="G17" s="539">
        <f>D17*E17</f>
        <v>0</v>
      </c>
      <c r="H17" s="540">
        <f>D17*F17</f>
        <v>0</v>
      </c>
    </row>
    <row r="18" spans="1:8" ht="395.45" customHeight="1">
      <c r="A18" s="300" t="s">
        <v>428</v>
      </c>
      <c r="B18" s="299" t="s">
        <v>267</v>
      </c>
      <c r="C18" s="295" t="s">
        <v>0</v>
      </c>
      <c r="D18" s="296">
        <v>7</v>
      </c>
      <c r="E18" s="535"/>
      <c r="F18" s="536"/>
      <c r="G18" s="536">
        <f>D18*E18</f>
        <v>0</v>
      </c>
      <c r="H18" s="537">
        <f>D18*F18</f>
        <v>0</v>
      </c>
    </row>
    <row r="19" spans="1:8">
      <c r="A19" s="277" t="s">
        <v>429</v>
      </c>
      <c r="B19" s="247" t="s">
        <v>91</v>
      </c>
      <c r="C19" s="248" t="s">
        <v>0</v>
      </c>
      <c r="D19" s="248">
        <v>20</v>
      </c>
      <c r="E19" s="541"/>
      <c r="F19" s="542"/>
      <c r="G19" s="542">
        <f>D19*E19</f>
        <v>0</v>
      </c>
      <c r="H19" s="543">
        <f>D19*F19</f>
        <v>0</v>
      </c>
    </row>
    <row r="20" spans="1:8" ht="102">
      <c r="A20" s="277" t="s">
        <v>430</v>
      </c>
      <c r="B20" s="247" t="s">
        <v>205</v>
      </c>
      <c r="C20" s="329" t="s">
        <v>0</v>
      </c>
      <c r="D20" s="329">
        <v>28</v>
      </c>
      <c r="E20" s="544"/>
      <c r="F20" s="545"/>
      <c r="G20" s="542">
        <f t="shared" ref="G20:G28" si="1">D20*E20</f>
        <v>0</v>
      </c>
      <c r="H20" s="543">
        <f t="shared" ref="H20:H28" si="2">D20*F20</f>
        <v>0</v>
      </c>
    </row>
    <row r="21" spans="1:8" ht="38.25">
      <c r="A21" s="277" t="s">
        <v>431</v>
      </c>
      <c r="B21" s="247" t="s">
        <v>206</v>
      </c>
      <c r="C21" s="329" t="s">
        <v>0</v>
      </c>
      <c r="D21" s="329">
        <v>28</v>
      </c>
      <c r="E21" s="544"/>
      <c r="F21" s="545"/>
      <c r="G21" s="542">
        <f t="shared" si="1"/>
        <v>0</v>
      </c>
      <c r="H21" s="543">
        <f t="shared" si="2"/>
        <v>0</v>
      </c>
    </row>
    <row r="22" spans="1:8" ht="25.5">
      <c r="A22" s="277" t="s">
        <v>432</v>
      </c>
      <c r="B22" s="247" t="s">
        <v>207</v>
      </c>
      <c r="C22" s="329" t="s">
        <v>0</v>
      </c>
      <c r="D22" s="329">
        <v>28</v>
      </c>
      <c r="E22" s="544"/>
      <c r="F22" s="545"/>
      <c r="G22" s="542">
        <f t="shared" si="1"/>
        <v>0</v>
      </c>
      <c r="H22" s="543">
        <f t="shared" si="2"/>
        <v>0</v>
      </c>
    </row>
    <row r="23" spans="1:8" ht="25.5">
      <c r="A23" s="277" t="s">
        <v>433</v>
      </c>
      <c r="B23" s="247" t="s">
        <v>208</v>
      </c>
      <c r="C23" s="329" t="s">
        <v>0</v>
      </c>
      <c r="D23" s="329">
        <v>36</v>
      </c>
      <c r="E23" s="544"/>
      <c r="F23" s="545"/>
      <c r="G23" s="542">
        <f t="shared" si="1"/>
        <v>0</v>
      </c>
      <c r="H23" s="543">
        <f t="shared" si="2"/>
        <v>0</v>
      </c>
    </row>
    <row r="24" spans="1:8">
      <c r="A24" s="277" t="s">
        <v>434</v>
      </c>
      <c r="B24" s="247" t="s">
        <v>171</v>
      </c>
      <c r="C24" s="329" t="s">
        <v>1</v>
      </c>
      <c r="D24" s="329">
        <v>3500</v>
      </c>
      <c r="E24" s="544"/>
      <c r="F24" s="545"/>
      <c r="G24" s="542">
        <f t="shared" si="1"/>
        <v>0</v>
      </c>
      <c r="H24" s="543">
        <f t="shared" si="2"/>
        <v>0</v>
      </c>
    </row>
    <row r="25" spans="1:8">
      <c r="A25" s="277" t="s">
        <v>435</v>
      </c>
      <c r="B25" s="247" t="s">
        <v>172</v>
      </c>
      <c r="C25" s="329" t="s">
        <v>1</v>
      </c>
      <c r="D25" s="329">
        <v>2500</v>
      </c>
      <c r="E25" s="544"/>
      <c r="F25" s="545"/>
      <c r="G25" s="542">
        <f t="shared" si="1"/>
        <v>0</v>
      </c>
      <c r="H25" s="543">
        <f t="shared" si="2"/>
        <v>0</v>
      </c>
    </row>
    <row r="26" spans="1:8">
      <c r="A26" s="277" t="s">
        <v>436</v>
      </c>
      <c r="B26" s="275" t="s">
        <v>92</v>
      </c>
      <c r="C26" s="329" t="s">
        <v>68</v>
      </c>
      <c r="D26" s="329">
        <v>1</v>
      </c>
      <c r="E26" s="544"/>
      <c r="F26" s="545"/>
      <c r="G26" s="542">
        <f t="shared" si="1"/>
        <v>0</v>
      </c>
      <c r="H26" s="543">
        <f t="shared" si="2"/>
        <v>0</v>
      </c>
    </row>
    <row r="27" spans="1:8">
      <c r="A27" s="277" t="s">
        <v>437</v>
      </c>
      <c r="B27" s="275" t="s">
        <v>225</v>
      </c>
      <c r="C27" s="276" t="s">
        <v>68</v>
      </c>
      <c r="D27" s="276">
        <v>1</v>
      </c>
      <c r="E27" s="546"/>
      <c r="F27" s="545"/>
      <c r="G27" s="542">
        <f t="shared" si="1"/>
        <v>0</v>
      </c>
      <c r="H27" s="543">
        <f t="shared" si="2"/>
        <v>0</v>
      </c>
    </row>
    <row r="28" spans="1:8" ht="13.5" thickBot="1">
      <c r="A28" s="249" t="s">
        <v>438</v>
      </c>
      <c r="B28" s="250" t="s">
        <v>83</v>
      </c>
      <c r="C28" s="251" t="s">
        <v>6</v>
      </c>
      <c r="D28" s="251">
        <v>1</v>
      </c>
      <c r="E28" s="547"/>
      <c r="F28" s="548"/>
      <c r="G28" s="542">
        <f t="shared" si="1"/>
        <v>0</v>
      </c>
      <c r="H28" s="543">
        <f t="shared" si="2"/>
        <v>0</v>
      </c>
    </row>
    <row r="29" spans="1:8" ht="15.75" thickBot="1">
      <c r="A29" s="699" t="s">
        <v>648</v>
      </c>
      <c r="B29" s="700"/>
      <c r="C29" s="700"/>
      <c r="D29" s="234"/>
      <c r="E29" s="234"/>
      <c r="F29" s="234"/>
      <c r="G29" s="549">
        <f>SUM(G4:G28)</f>
        <v>0</v>
      </c>
      <c r="H29" s="531">
        <f>SUM(H4:H28)</f>
        <v>0</v>
      </c>
    </row>
  </sheetData>
  <mergeCells count="16">
    <mergeCell ref="F4:F10"/>
    <mergeCell ref="F15:F16"/>
    <mergeCell ref="H4:H10"/>
    <mergeCell ref="H15:H16"/>
    <mergeCell ref="C4:C10"/>
    <mergeCell ref="D4:D10"/>
    <mergeCell ref="D15:D16"/>
    <mergeCell ref="E4:E10"/>
    <mergeCell ref="G4:G10"/>
    <mergeCell ref="E15:E16"/>
    <mergeCell ref="G15:G16"/>
    <mergeCell ref="A29:C29"/>
    <mergeCell ref="A15:A16"/>
    <mergeCell ref="B15:B16"/>
    <mergeCell ref="C15:C16"/>
    <mergeCell ref="A4:A10"/>
  </mergeCells>
  <pageMargins left="0.7" right="0.7" top="0.75" bottom="0.75" header="0.3" footer="0.3"/>
  <pageSetup paperSize="9" scale="55"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AAE25-47BF-4549-98BA-B24D8292D58A}">
  <sheetPr>
    <pageSetUpPr fitToPage="1"/>
  </sheetPr>
  <dimension ref="A1:H40"/>
  <sheetViews>
    <sheetView topLeftCell="A31" zoomScaleNormal="100" workbookViewId="0">
      <selection activeCell="H40" sqref="H40"/>
    </sheetView>
  </sheetViews>
  <sheetFormatPr defaultRowHeight="12.75"/>
  <cols>
    <col min="1" max="1" width="7.7109375" style="152" customWidth="1"/>
    <col min="2" max="2" width="76.5703125" style="3" customWidth="1"/>
    <col min="3" max="3" width="15.7109375" style="1" customWidth="1"/>
    <col min="4" max="4" width="11.140625" style="1" customWidth="1"/>
    <col min="5" max="6" width="13.85546875" style="2" customWidth="1"/>
    <col min="7" max="8" width="16.28515625" style="2" customWidth="1"/>
    <col min="9" max="233" width="8.85546875" style="3"/>
    <col min="234" max="234" width="7.7109375" style="3" customWidth="1"/>
    <col min="235" max="235" width="50" style="3" customWidth="1"/>
    <col min="236" max="236" width="7.42578125" style="3" customWidth="1"/>
    <col min="237" max="237" width="11.140625" style="3" customWidth="1"/>
    <col min="238" max="238" width="11.28515625" style="3" customWidth="1"/>
    <col min="239" max="239" width="13.28515625" style="3" customWidth="1"/>
    <col min="240" max="240" width="8.85546875" style="3"/>
    <col min="241" max="241" width="47.7109375" style="3" customWidth="1"/>
    <col min="242" max="242" width="33.5703125" style="3" customWidth="1"/>
    <col min="243" max="243" width="55.7109375" style="3" customWidth="1"/>
    <col min="244" max="489" width="8.85546875" style="3"/>
    <col min="490" max="490" width="7.7109375" style="3" customWidth="1"/>
    <col min="491" max="491" width="50" style="3" customWidth="1"/>
    <col min="492" max="492" width="7.42578125" style="3" customWidth="1"/>
    <col min="493" max="493" width="11.140625" style="3" customWidth="1"/>
    <col min="494" max="494" width="11.28515625" style="3" customWidth="1"/>
    <col min="495" max="495" width="13.28515625" style="3" customWidth="1"/>
    <col min="496" max="496" width="8.85546875" style="3"/>
    <col min="497" max="497" width="47.7109375" style="3" customWidth="1"/>
    <col min="498" max="498" width="33.5703125" style="3" customWidth="1"/>
    <col min="499" max="499" width="55.7109375" style="3" customWidth="1"/>
    <col min="500" max="745" width="8.85546875" style="3"/>
    <col min="746" max="746" width="7.7109375" style="3" customWidth="1"/>
    <col min="747" max="747" width="50" style="3" customWidth="1"/>
    <col min="748" max="748" width="7.42578125" style="3" customWidth="1"/>
    <col min="749" max="749" width="11.140625" style="3" customWidth="1"/>
    <col min="750" max="750" width="11.28515625" style="3" customWidth="1"/>
    <col min="751" max="751" width="13.28515625" style="3" customWidth="1"/>
    <col min="752" max="752" width="8.85546875" style="3"/>
    <col min="753" max="753" width="47.7109375" style="3" customWidth="1"/>
    <col min="754" max="754" width="33.5703125" style="3" customWidth="1"/>
    <col min="755" max="755" width="55.7109375" style="3" customWidth="1"/>
    <col min="756" max="1001" width="8.85546875" style="3"/>
    <col min="1002" max="1002" width="7.7109375" style="3" customWidth="1"/>
    <col min="1003" max="1003" width="50" style="3" customWidth="1"/>
    <col min="1004" max="1004" width="7.42578125" style="3" customWidth="1"/>
    <col min="1005" max="1005" width="11.140625" style="3" customWidth="1"/>
    <col min="1006" max="1006" width="11.28515625" style="3" customWidth="1"/>
    <col min="1007" max="1007" width="13.28515625" style="3" customWidth="1"/>
    <col min="1008" max="1008" width="8.85546875" style="3"/>
    <col min="1009" max="1009" width="47.7109375" style="3" customWidth="1"/>
    <col min="1010" max="1010" width="33.5703125" style="3" customWidth="1"/>
    <col min="1011" max="1011" width="55.7109375" style="3" customWidth="1"/>
    <col min="1012" max="1257" width="8.85546875" style="3"/>
    <col min="1258" max="1258" width="7.7109375" style="3" customWidth="1"/>
    <col min="1259" max="1259" width="50" style="3" customWidth="1"/>
    <col min="1260" max="1260" width="7.42578125" style="3" customWidth="1"/>
    <col min="1261" max="1261" width="11.140625" style="3" customWidth="1"/>
    <col min="1262" max="1262" width="11.28515625" style="3" customWidth="1"/>
    <col min="1263" max="1263" width="13.28515625" style="3" customWidth="1"/>
    <col min="1264" max="1264" width="8.85546875" style="3"/>
    <col min="1265" max="1265" width="47.7109375" style="3" customWidth="1"/>
    <col min="1266" max="1266" width="33.5703125" style="3" customWidth="1"/>
    <col min="1267" max="1267" width="55.7109375" style="3" customWidth="1"/>
    <col min="1268" max="1513" width="8.85546875" style="3"/>
    <col min="1514" max="1514" width="7.7109375" style="3" customWidth="1"/>
    <col min="1515" max="1515" width="50" style="3" customWidth="1"/>
    <col min="1516" max="1516" width="7.42578125" style="3" customWidth="1"/>
    <col min="1517" max="1517" width="11.140625" style="3" customWidth="1"/>
    <col min="1518" max="1518" width="11.28515625" style="3" customWidth="1"/>
    <col min="1519" max="1519" width="13.28515625" style="3" customWidth="1"/>
    <col min="1520" max="1520" width="8.85546875" style="3"/>
    <col min="1521" max="1521" width="47.7109375" style="3" customWidth="1"/>
    <col min="1522" max="1522" width="33.5703125" style="3" customWidth="1"/>
    <col min="1523" max="1523" width="55.7109375" style="3" customWidth="1"/>
    <col min="1524" max="1769" width="8.85546875" style="3"/>
    <col min="1770" max="1770" width="7.7109375" style="3" customWidth="1"/>
    <col min="1771" max="1771" width="50" style="3" customWidth="1"/>
    <col min="1772" max="1772" width="7.42578125" style="3" customWidth="1"/>
    <col min="1773" max="1773" width="11.140625" style="3" customWidth="1"/>
    <col min="1774" max="1774" width="11.28515625" style="3" customWidth="1"/>
    <col min="1775" max="1775" width="13.28515625" style="3" customWidth="1"/>
    <col min="1776" max="1776" width="8.85546875" style="3"/>
    <col min="1777" max="1777" width="47.7109375" style="3" customWidth="1"/>
    <col min="1778" max="1778" width="33.5703125" style="3" customWidth="1"/>
    <col min="1779" max="1779" width="55.7109375" style="3" customWidth="1"/>
    <col min="1780" max="2025" width="8.85546875" style="3"/>
    <col min="2026" max="2026" width="7.7109375" style="3" customWidth="1"/>
    <col min="2027" max="2027" width="50" style="3" customWidth="1"/>
    <col min="2028" max="2028" width="7.42578125" style="3" customWidth="1"/>
    <col min="2029" max="2029" width="11.140625" style="3" customWidth="1"/>
    <col min="2030" max="2030" width="11.28515625" style="3" customWidth="1"/>
    <col min="2031" max="2031" width="13.28515625" style="3" customWidth="1"/>
    <col min="2032" max="2032" width="8.85546875" style="3"/>
    <col min="2033" max="2033" width="47.7109375" style="3" customWidth="1"/>
    <col min="2034" max="2034" width="33.5703125" style="3" customWidth="1"/>
    <col min="2035" max="2035" width="55.7109375" style="3" customWidth="1"/>
    <col min="2036" max="2281" width="8.85546875" style="3"/>
    <col min="2282" max="2282" width="7.7109375" style="3" customWidth="1"/>
    <col min="2283" max="2283" width="50" style="3" customWidth="1"/>
    <col min="2284" max="2284" width="7.42578125" style="3" customWidth="1"/>
    <col min="2285" max="2285" width="11.140625" style="3" customWidth="1"/>
    <col min="2286" max="2286" width="11.28515625" style="3" customWidth="1"/>
    <col min="2287" max="2287" width="13.28515625" style="3" customWidth="1"/>
    <col min="2288" max="2288" width="8.85546875" style="3"/>
    <col min="2289" max="2289" width="47.7109375" style="3" customWidth="1"/>
    <col min="2290" max="2290" width="33.5703125" style="3" customWidth="1"/>
    <col min="2291" max="2291" width="55.7109375" style="3" customWidth="1"/>
    <col min="2292" max="2537" width="8.85546875" style="3"/>
    <col min="2538" max="2538" width="7.7109375" style="3" customWidth="1"/>
    <col min="2539" max="2539" width="50" style="3" customWidth="1"/>
    <col min="2540" max="2540" width="7.42578125" style="3" customWidth="1"/>
    <col min="2541" max="2541" width="11.140625" style="3" customWidth="1"/>
    <col min="2542" max="2542" width="11.28515625" style="3" customWidth="1"/>
    <col min="2543" max="2543" width="13.28515625" style="3" customWidth="1"/>
    <col min="2544" max="2544" width="8.85546875" style="3"/>
    <col min="2545" max="2545" width="47.7109375" style="3" customWidth="1"/>
    <col min="2546" max="2546" width="33.5703125" style="3" customWidth="1"/>
    <col min="2547" max="2547" width="55.7109375" style="3" customWidth="1"/>
    <col min="2548" max="2793" width="8.85546875" style="3"/>
    <col min="2794" max="2794" width="7.7109375" style="3" customWidth="1"/>
    <col min="2795" max="2795" width="50" style="3" customWidth="1"/>
    <col min="2796" max="2796" width="7.42578125" style="3" customWidth="1"/>
    <col min="2797" max="2797" width="11.140625" style="3" customWidth="1"/>
    <col min="2798" max="2798" width="11.28515625" style="3" customWidth="1"/>
    <col min="2799" max="2799" width="13.28515625" style="3" customWidth="1"/>
    <col min="2800" max="2800" width="8.85546875" style="3"/>
    <col min="2801" max="2801" width="47.7109375" style="3" customWidth="1"/>
    <col min="2802" max="2802" width="33.5703125" style="3" customWidth="1"/>
    <col min="2803" max="2803" width="55.7109375" style="3" customWidth="1"/>
    <col min="2804" max="3049" width="8.85546875" style="3"/>
    <col min="3050" max="3050" width="7.7109375" style="3" customWidth="1"/>
    <col min="3051" max="3051" width="50" style="3" customWidth="1"/>
    <col min="3052" max="3052" width="7.42578125" style="3" customWidth="1"/>
    <col min="3053" max="3053" width="11.140625" style="3" customWidth="1"/>
    <col min="3054" max="3054" width="11.28515625" style="3" customWidth="1"/>
    <col min="3055" max="3055" width="13.28515625" style="3" customWidth="1"/>
    <col min="3056" max="3056" width="8.85546875" style="3"/>
    <col min="3057" max="3057" width="47.7109375" style="3" customWidth="1"/>
    <col min="3058" max="3058" width="33.5703125" style="3" customWidth="1"/>
    <col min="3059" max="3059" width="55.7109375" style="3" customWidth="1"/>
    <col min="3060" max="3305" width="8.85546875" style="3"/>
    <col min="3306" max="3306" width="7.7109375" style="3" customWidth="1"/>
    <col min="3307" max="3307" width="50" style="3" customWidth="1"/>
    <col min="3308" max="3308" width="7.42578125" style="3" customWidth="1"/>
    <col min="3309" max="3309" width="11.140625" style="3" customWidth="1"/>
    <col min="3310" max="3310" width="11.28515625" style="3" customWidth="1"/>
    <col min="3311" max="3311" width="13.28515625" style="3" customWidth="1"/>
    <col min="3312" max="3312" width="8.85546875" style="3"/>
    <col min="3313" max="3313" width="47.7109375" style="3" customWidth="1"/>
    <col min="3314" max="3314" width="33.5703125" style="3" customWidth="1"/>
    <col min="3315" max="3315" width="55.7109375" style="3" customWidth="1"/>
    <col min="3316" max="3561" width="8.85546875" style="3"/>
    <col min="3562" max="3562" width="7.7109375" style="3" customWidth="1"/>
    <col min="3563" max="3563" width="50" style="3" customWidth="1"/>
    <col min="3564" max="3564" width="7.42578125" style="3" customWidth="1"/>
    <col min="3565" max="3565" width="11.140625" style="3" customWidth="1"/>
    <col min="3566" max="3566" width="11.28515625" style="3" customWidth="1"/>
    <col min="3567" max="3567" width="13.28515625" style="3" customWidth="1"/>
    <col min="3568" max="3568" width="8.85546875" style="3"/>
    <col min="3569" max="3569" width="47.7109375" style="3" customWidth="1"/>
    <col min="3570" max="3570" width="33.5703125" style="3" customWidth="1"/>
    <col min="3571" max="3571" width="55.7109375" style="3" customWidth="1"/>
    <col min="3572" max="3817" width="8.85546875" style="3"/>
    <col min="3818" max="3818" width="7.7109375" style="3" customWidth="1"/>
    <col min="3819" max="3819" width="50" style="3" customWidth="1"/>
    <col min="3820" max="3820" width="7.42578125" style="3" customWidth="1"/>
    <col min="3821" max="3821" width="11.140625" style="3" customWidth="1"/>
    <col min="3822" max="3822" width="11.28515625" style="3" customWidth="1"/>
    <col min="3823" max="3823" width="13.28515625" style="3" customWidth="1"/>
    <col min="3824" max="3824" width="8.85546875" style="3"/>
    <col min="3825" max="3825" width="47.7109375" style="3" customWidth="1"/>
    <col min="3826" max="3826" width="33.5703125" style="3" customWidth="1"/>
    <col min="3827" max="3827" width="55.7109375" style="3" customWidth="1"/>
    <col min="3828" max="4073" width="8.85546875" style="3"/>
    <col min="4074" max="4074" width="7.7109375" style="3" customWidth="1"/>
    <col min="4075" max="4075" width="50" style="3" customWidth="1"/>
    <col min="4076" max="4076" width="7.42578125" style="3" customWidth="1"/>
    <col min="4077" max="4077" width="11.140625" style="3" customWidth="1"/>
    <col min="4078" max="4078" width="11.28515625" style="3" customWidth="1"/>
    <col min="4079" max="4079" width="13.28515625" style="3" customWidth="1"/>
    <col min="4080" max="4080" width="8.85546875" style="3"/>
    <col min="4081" max="4081" width="47.7109375" style="3" customWidth="1"/>
    <col min="4082" max="4082" width="33.5703125" style="3" customWidth="1"/>
    <col min="4083" max="4083" width="55.7109375" style="3" customWidth="1"/>
    <col min="4084" max="4329" width="8.85546875" style="3"/>
    <col min="4330" max="4330" width="7.7109375" style="3" customWidth="1"/>
    <col min="4331" max="4331" width="50" style="3" customWidth="1"/>
    <col min="4332" max="4332" width="7.42578125" style="3" customWidth="1"/>
    <col min="4333" max="4333" width="11.140625" style="3" customWidth="1"/>
    <col min="4334" max="4334" width="11.28515625" style="3" customWidth="1"/>
    <col min="4335" max="4335" width="13.28515625" style="3" customWidth="1"/>
    <col min="4336" max="4336" width="8.85546875" style="3"/>
    <col min="4337" max="4337" width="47.7109375" style="3" customWidth="1"/>
    <col min="4338" max="4338" width="33.5703125" style="3" customWidth="1"/>
    <col min="4339" max="4339" width="55.7109375" style="3" customWidth="1"/>
    <col min="4340" max="4585" width="8.85546875" style="3"/>
    <col min="4586" max="4586" width="7.7109375" style="3" customWidth="1"/>
    <col min="4587" max="4587" width="50" style="3" customWidth="1"/>
    <col min="4588" max="4588" width="7.42578125" style="3" customWidth="1"/>
    <col min="4589" max="4589" width="11.140625" style="3" customWidth="1"/>
    <col min="4590" max="4590" width="11.28515625" style="3" customWidth="1"/>
    <col min="4591" max="4591" width="13.28515625" style="3" customWidth="1"/>
    <col min="4592" max="4592" width="8.85546875" style="3"/>
    <col min="4593" max="4593" width="47.7109375" style="3" customWidth="1"/>
    <col min="4594" max="4594" width="33.5703125" style="3" customWidth="1"/>
    <col min="4595" max="4595" width="55.7109375" style="3" customWidth="1"/>
    <col min="4596" max="4841" width="8.85546875" style="3"/>
    <col min="4842" max="4842" width="7.7109375" style="3" customWidth="1"/>
    <col min="4843" max="4843" width="50" style="3" customWidth="1"/>
    <col min="4844" max="4844" width="7.42578125" style="3" customWidth="1"/>
    <col min="4845" max="4845" width="11.140625" style="3" customWidth="1"/>
    <col min="4846" max="4846" width="11.28515625" style="3" customWidth="1"/>
    <col min="4847" max="4847" width="13.28515625" style="3" customWidth="1"/>
    <col min="4848" max="4848" width="8.85546875" style="3"/>
    <col min="4849" max="4849" width="47.7109375" style="3" customWidth="1"/>
    <col min="4850" max="4850" width="33.5703125" style="3" customWidth="1"/>
    <col min="4851" max="4851" width="55.7109375" style="3" customWidth="1"/>
    <col min="4852" max="5097" width="8.85546875" style="3"/>
    <col min="5098" max="5098" width="7.7109375" style="3" customWidth="1"/>
    <col min="5099" max="5099" width="50" style="3" customWidth="1"/>
    <col min="5100" max="5100" width="7.42578125" style="3" customWidth="1"/>
    <col min="5101" max="5101" width="11.140625" style="3" customWidth="1"/>
    <col min="5102" max="5102" width="11.28515625" style="3" customWidth="1"/>
    <col min="5103" max="5103" width="13.28515625" style="3" customWidth="1"/>
    <col min="5104" max="5104" width="8.85546875" style="3"/>
    <col min="5105" max="5105" width="47.7109375" style="3" customWidth="1"/>
    <col min="5106" max="5106" width="33.5703125" style="3" customWidth="1"/>
    <col min="5107" max="5107" width="55.7109375" style="3" customWidth="1"/>
    <col min="5108" max="5353" width="8.85546875" style="3"/>
    <col min="5354" max="5354" width="7.7109375" style="3" customWidth="1"/>
    <col min="5355" max="5355" width="50" style="3" customWidth="1"/>
    <col min="5356" max="5356" width="7.42578125" style="3" customWidth="1"/>
    <col min="5357" max="5357" width="11.140625" style="3" customWidth="1"/>
    <col min="5358" max="5358" width="11.28515625" style="3" customWidth="1"/>
    <col min="5359" max="5359" width="13.28515625" style="3" customWidth="1"/>
    <col min="5360" max="5360" width="8.85546875" style="3"/>
    <col min="5361" max="5361" width="47.7109375" style="3" customWidth="1"/>
    <col min="5362" max="5362" width="33.5703125" style="3" customWidth="1"/>
    <col min="5363" max="5363" width="55.7109375" style="3" customWidth="1"/>
    <col min="5364" max="5609" width="8.85546875" style="3"/>
    <col min="5610" max="5610" width="7.7109375" style="3" customWidth="1"/>
    <col min="5611" max="5611" width="50" style="3" customWidth="1"/>
    <col min="5612" max="5612" width="7.42578125" style="3" customWidth="1"/>
    <col min="5613" max="5613" width="11.140625" style="3" customWidth="1"/>
    <col min="5614" max="5614" width="11.28515625" style="3" customWidth="1"/>
    <col min="5615" max="5615" width="13.28515625" style="3" customWidth="1"/>
    <col min="5616" max="5616" width="8.85546875" style="3"/>
    <col min="5617" max="5617" width="47.7109375" style="3" customWidth="1"/>
    <col min="5618" max="5618" width="33.5703125" style="3" customWidth="1"/>
    <col min="5619" max="5619" width="55.7109375" style="3" customWidth="1"/>
    <col min="5620" max="5865" width="8.85546875" style="3"/>
    <col min="5866" max="5866" width="7.7109375" style="3" customWidth="1"/>
    <col min="5867" max="5867" width="50" style="3" customWidth="1"/>
    <col min="5868" max="5868" width="7.42578125" style="3" customWidth="1"/>
    <col min="5869" max="5869" width="11.140625" style="3" customWidth="1"/>
    <col min="5870" max="5870" width="11.28515625" style="3" customWidth="1"/>
    <col min="5871" max="5871" width="13.28515625" style="3" customWidth="1"/>
    <col min="5872" max="5872" width="8.85546875" style="3"/>
    <col min="5873" max="5873" width="47.7109375" style="3" customWidth="1"/>
    <col min="5874" max="5874" width="33.5703125" style="3" customWidth="1"/>
    <col min="5875" max="5875" width="55.7109375" style="3" customWidth="1"/>
    <col min="5876" max="6121" width="8.85546875" style="3"/>
    <col min="6122" max="6122" width="7.7109375" style="3" customWidth="1"/>
    <col min="6123" max="6123" width="50" style="3" customWidth="1"/>
    <col min="6124" max="6124" width="7.42578125" style="3" customWidth="1"/>
    <col min="6125" max="6125" width="11.140625" style="3" customWidth="1"/>
    <col min="6126" max="6126" width="11.28515625" style="3" customWidth="1"/>
    <col min="6127" max="6127" width="13.28515625" style="3" customWidth="1"/>
    <col min="6128" max="6128" width="8.85546875" style="3"/>
    <col min="6129" max="6129" width="47.7109375" style="3" customWidth="1"/>
    <col min="6130" max="6130" width="33.5703125" style="3" customWidth="1"/>
    <col min="6131" max="6131" width="55.7109375" style="3" customWidth="1"/>
    <col min="6132" max="6377" width="8.85546875" style="3"/>
    <col min="6378" max="6378" width="7.7109375" style="3" customWidth="1"/>
    <col min="6379" max="6379" width="50" style="3" customWidth="1"/>
    <col min="6380" max="6380" width="7.42578125" style="3" customWidth="1"/>
    <col min="6381" max="6381" width="11.140625" style="3" customWidth="1"/>
    <col min="6382" max="6382" width="11.28515625" style="3" customWidth="1"/>
    <col min="6383" max="6383" width="13.28515625" style="3" customWidth="1"/>
    <col min="6384" max="6384" width="8.85546875" style="3"/>
    <col min="6385" max="6385" width="47.7109375" style="3" customWidth="1"/>
    <col min="6386" max="6386" width="33.5703125" style="3" customWidth="1"/>
    <col min="6387" max="6387" width="55.7109375" style="3" customWidth="1"/>
    <col min="6388" max="6633" width="8.85546875" style="3"/>
    <col min="6634" max="6634" width="7.7109375" style="3" customWidth="1"/>
    <col min="6635" max="6635" width="50" style="3" customWidth="1"/>
    <col min="6636" max="6636" width="7.42578125" style="3" customWidth="1"/>
    <col min="6637" max="6637" width="11.140625" style="3" customWidth="1"/>
    <col min="6638" max="6638" width="11.28515625" style="3" customWidth="1"/>
    <col min="6639" max="6639" width="13.28515625" style="3" customWidth="1"/>
    <col min="6640" max="6640" width="8.85546875" style="3"/>
    <col min="6641" max="6641" width="47.7109375" style="3" customWidth="1"/>
    <col min="6642" max="6642" width="33.5703125" style="3" customWidth="1"/>
    <col min="6643" max="6643" width="55.7109375" style="3" customWidth="1"/>
    <col min="6644" max="6889" width="8.85546875" style="3"/>
    <col min="6890" max="6890" width="7.7109375" style="3" customWidth="1"/>
    <col min="6891" max="6891" width="50" style="3" customWidth="1"/>
    <col min="6892" max="6892" width="7.42578125" style="3" customWidth="1"/>
    <col min="6893" max="6893" width="11.140625" style="3" customWidth="1"/>
    <col min="6894" max="6894" width="11.28515625" style="3" customWidth="1"/>
    <col min="6895" max="6895" width="13.28515625" style="3" customWidth="1"/>
    <col min="6896" max="6896" width="8.85546875" style="3"/>
    <col min="6897" max="6897" width="47.7109375" style="3" customWidth="1"/>
    <col min="6898" max="6898" width="33.5703125" style="3" customWidth="1"/>
    <col min="6899" max="6899" width="55.7109375" style="3" customWidth="1"/>
    <col min="6900" max="7145" width="8.85546875" style="3"/>
    <col min="7146" max="7146" width="7.7109375" style="3" customWidth="1"/>
    <col min="7147" max="7147" width="50" style="3" customWidth="1"/>
    <col min="7148" max="7148" width="7.42578125" style="3" customWidth="1"/>
    <col min="7149" max="7149" width="11.140625" style="3" customWidth="1"/>
    <col min="7150" max="7150" width="11.28515625" style="3" customWidth="1"/>
    <col min="7151" max="7151" width="13.28515625" style="3" customWidth="1"/>
    <col min="7152" max="7152" width="8.85546875" style="3"/>
    <col min="7153" max="7153" width="47.7109375" style="3" customWidth="1"/>
    <col min="7154" max="7154" width="33.5703125" style="3" customWidth="1"/>
    <col min="7155" max="7155" width="55.7109375" style="3" customWidth="1"/>
    <col min="7156" max="7401" width="8.85546875" style="3"/>
    <col min="7402" max="7402" width="7.7109375" style="3" customWidth="1"/>
    <col min="7403" max="7403" width="50" style="3" customWidth="1"/>
    <col min="7404" max="7404" width="7.42578125" style="3" customWidth="1"/>
    <col min="7405" max="7405" width="11.140625" style="3" customWidth="1"/>
    <col min="7406" max="7406" width="11.28515625" style="3" customWidth="1"/>
    <col min="7407" max="7407" width="13.28515625" style="3" customWidth="1"/>
    <col min="7408" max="7408" width="8.85546875" style="3"/>
    <col min="7409" max="7409" width="47.7109375" style="3" customWidth="1"/>
    <col min="7410" max="7410" width="33.5703125" style="3" customWidth="1"/>
    <col min="7411" max="7411" width="55.7109375" style="3" customWidth="1"/>
    <col min="7412" max="7657" width="8.85546875" style="3"/>
    <col min="7658" max="7658" width="7.7109375" style="3" customWidth="1"/>
    <col min="7659" max="7659" width="50" style="3" customWidth="1"/>
    <col min="7660" max="7660" width="7.42578125" style="3" customWidth="1"/>
    <col min="7661" max="7661" width="11.140625" style="3" customWidth="1"/>
    <col min="7662" max="7662" width="11.28515625" style="3" customWidth="1"/>
    <col min="7663" max="7663" width="13.28515625" style="3" customWidth="1"/>
    <col min="7664" max="7664" width="8.85546875" style="3"/>
    <col min="7665" max="7665" width="47.7109375" style="3" customWidth="1"/>
    <col min="7666" max="7666" width="33.5703125" style="3" customWidth="1"/>
    <col min="7667" max="7667" width="55.7109375" style="3" customWidth="1"/>
    <col min="7668" max="7913" width="8.85546875" style="3"/>
    <col min="7914" max="7914" width="7.7109375" style="3" customWidth="1"/>
    <col min="7915" max="7915" width="50" style="3" customWidth="1"/>
    <col min="7916" max="7916" width="7.42578125" style="3" customWidth="1"/>
    <col min="7917" max="7917" width="11.140625" style="3" customWidth="1"/>
    <col min="7918" max="7918" width="11.28515625" style="3" customWidth="1"/>
    <col min="7919" max="7919" width="13.28515625" style="3" customWidth="1"/>
    <col min="7920" max="7920" width="8.85546875" style="3"/>
    <col min="7921" max="7921" width="47.7109375" style="3" customWidth="1"/>
    <col min="7922" max="7922" width="33.5703125" style="3" customWidth="1"/>
    <col min="7923" max="7923" width="55.7109375" style="3" customWidth="1"/>
    <col min="7924" max="8169" width="8.85546875" style="3"/>
    <col min="8170" max="8170" width="7.7109375" style="3" customWidth="1"/>
    <col min="8171" max="8171" width="50" style="3" customWidth="1"/>
    <col min="8172" max="8172" width="7.42578125" style="3" customWidth="1"/>
    <col min="8173" max="8173" width="11.140625" style="3" customWidth="1"/>
    <col min="8174" max="8174" width="11.28515625" style="3" customWidth="1"/>
    <col min="8175" max="8175" width="13.28515625" style="3" customWidth="1"/>
    <col min="8176" max="8176" width="8.85546875" style="3"/>
    <col min="8177" max="8177" width="47.7109375" style="3" customWidth="1"/>
    <col min="8178" max="8178" width="33.5703125" style="3" customWidth="1"/>
    <col min="8179" max="8179" width="55.7109375" style="3" customWidth="1"/>
    <col min="8180" max="8425" width="8.85546875" style="3"/>
    <col min="8426" max="8426" width="7.7109375" style="3" customWidth="1"/>
    <col min="8427" max="8427" width="50" style="3" customWidth="1"/>
    <col min="8428" max="8428" width="7.42578125" style="3" customWidth="1"/>
    <col min="8429" max="8429" width="11.140625" style="3" customWidth="1"/>
    <col min="8430" max="8430" width="11.28515625" style="3" customWidth="1"/>
    <col min="8431" max="8431" width="13.28515625" style="3" customWidth="1"/>
    <col min="8432" max="8432" width="8.85546875" style="3"/>
    <col min="8433" max="8433" width="47.7109375" style="3" customWidth="1"/>
    <col min="8434" max="8434" width="33.5703125" style="3" customWidth="1"/>
    <col min="8435" max="8435" width="55.7109375" style="3" customWidth="1"/>
    <col min="8436" max="8681" width="8.85546875" style="3"/>
    <col min="8682" max="8682" width="7.7109375" style="3" customWidth="1"/>
    <col min="8683" max="8683" width="50" style="3" customWidth="1"/>
    <col min="8684" max="8684" width="7.42578125" style="3" customWidth="1"/>
    <col min="8685" max="8685" width="11.140625" style="3" customWidth="1"/>
    <col min="8686" max="8686" width="11.28515625" style="3" customWidth="1"/>
    <col min="8687" max="8687" width="13.28515625" style="3" customWidth="1"/>
    <col min="8688" max="8688" width="8.85546875" style="3"/>
    <col min="8689" max="8689" width="47.7109375" style="3" customWidth="1"/>
    <col min="8690" max="8690" width="33.5703125" style="3" customWidth="1"/>
    <col min="8691" max="8691" width="55.7109375" style="3" customWidth="1"/>
    <col min="8692" max="8937" width="8.85546875" style="3"/>
    <col min="8938" max="8938" width="7.7109375" style="3" customWidth="1"/>
    <col min="8939" max="8939" width="50" style="3" customWidth="1"/>
    <col min="8940" max="8940" width="7.42578125" style="3" customWidth="1"/>
    <col min="8941" max="8941" width="11.140625" style="3" customWidth="1"/>
    <col min="8942" max="8942" width="11.28515625" style="3" customWidth="1"/>
    <col min="8943" max="8943" width="13.28515625" style="3" customWidth="1"/>
    <col min="8944" max="8944" width="8.85546875" style="3"/>
    <col min="8945" max="8945" width="47.7109375" style="3" customWidth="1"/>
    <col min="8946" max="8946" width="33.5703125" style="3" customWidth="1"/>
    <col min="8947" max="8947" width="55.7109375" style="3" customWidth="1"/>
    <col min="8948" max="9193" width="8.85546875" style="3"/>
    <col min="9194" max="9194" width="7.7109375" style="3" customWidth="1"/>
    <col min="9195" max="9195" width="50" style="3" customWidth="1"/>
    <col min="9196" max="9196" width="7.42578125" style="3" customWidth="1"/>
    <col min="9197" max="9197" width="11.140625" style="3" customWidth="1"/>
    <col min="9198" max="9198" width="11.28515625" style="3" customWidth="1"/>
    <col min="9199" max="9199" width="13.28515625" style="3" customWidth="1"/>
    <col min="9200" max="9200" width="8.85546875" style="3"/>
    <col min="9201" max="9201" width="47.7109375" style="3" customWidth="1"/>
    <col min="9202" max="9202" width="33.5703125" style="3" customWidth="1"/>
    <col min="9203" max="9203" width="55.7109375" style="3" customWidth="1"/>
    <col min="9204" max="9449" width="8.85546875" style="3"/>
    <col min="9450" max="9450" width="7.7109375" style="3" customWidth="1"/>
    <col min="9451" max="9451" width="50" style="3" customWidth="1"/>
    <col min="9452" max="9452" width="7.42578125" style="3" customWidth="1"/>
    <col min="9453" max="9453" width="11.140625" style="3" customWidth="1"/>
    <col min="9454" max="9454" width="11.28515625" style="3" customWidth="1"/>
    <col min="9455" max="9455" width="13.28515625" style="3" customWidth="1"/>
    <col min="9456" max="9456" width="8.85546875" style="3"/>
    <col min="9457" max="9457" width="47.7109375" style="3" customWidth="1"/>
    <col min="9458" max="9458" width="33.5703125" style="3" customWidth="1"/>
    <col min="9459" max="9459" width="55.7109375" style="3" customWidth="1"/>
    <col min="9460" max="9705" width="8.85546875" style="3"/>
    <col min="9706" max="9706" width="7.7109375" style="3" customWidth="1"/>
    <col min="9707" max="9707" width="50" style="3" customWidth="1"/>
    <col min="9708" max="9708" width="7.42578125" style="3" customWidth="1"/>
    <col min="9709" max="9709" width="11.140625" style="3" customWidth="1"/>
    <col min="9710" max="9710" width="11.28515625" style="3" customWidth="1"/>
    <col min="9711" max="9711" width="13.28515625" style="3" customWidth="1"/>
    <col min="9712" max="9712" width="8.85546875" style="3"/>
    <col min="9713" max="9713" width="47.7109375" style="3" customWidth="1"/>
    <col min="9714" max="9714" width="33.5703125" style="3" customWidth="1"/>
    <col min="9715" max="9715" width="55.7109375" style="3" customWidth="1"/>
    <col min="9716" max="9961" width="8.85546875" style="3"/>
    <col min="9962" max="9962" width="7.7109375" style="3" customWidth="1"/>
    <col min="9963" max="9963" width="50" style="3" customWidth="1"/>
    <col min="9964" max="9964" width="7.42578125" style="3" customWidth="1"/>
    <col min="9965" max="9965" width="11.140625" style="3" customWidth="1"/>
    <col min="9966" max="9966" width="11.28515625" style="3" customWidth="1"/>
    <col min="9967" max="9967" width="13.28515625" style="3" customWidth="1"/>
    <col min="9968" max="9968" width="8.85546875" style="3"/>
    <col min="9969" max="9969" width="47.7109375" style="3" customWidth="1"/>
    <col min="9970" max="9970" width="33.5703125" style="3" customWidth="1"/>
    <col min="9971" max="9971" width="55.7109375" style="3" customWidth="1"/>
    <col min="9972" max="10217" width="8.85546875" style="3"/>
    <col min="10218" max="10218" width="7.7109375" style="3" customWidth="1"/>
    <col min="10219" max="10219" width="50" style="3" customWidth="1"/>
    <col min="10220" max="10220" width="7.42578125" style="3" customWidth="1"/>
    <col min="10221" max="10221" width="11.140625" style="3" customWidth="1"/>
    <col min="10222" max="10222" width="11.28515625" style="3" customWidth="1"/>
    <col min="10223" max="10223" width="13.28515625" style="3" customWidth="1"/>
    <col min="10224" max="10224" width="8.85546875" style="3"/>
    <col min="10225" max="10225" width="47.7109375" style="3" customWidth="1"/>
    <col min="10226" max="10226" width="33.5703125" style="3" customWidth="1"/>
    <col min="10227" max="10227" width="55.7109375" style="3" customWidth="1"/>
    <col min="10228" max="10473" width="8.85546875" style="3"/>
    <col min="10474" max="10474" width="7.7109375" style="3" customWidth="1"/>
    <col min="10475" max="10475" width="50" style="3" customWidth="1"/>
    <col min="10476" max="10476" width="7.42578125" style="3" customWidth="1"/>
    <col min="10477" max="10477" width="11.140625" style="3" customWidth="1"/>
    <col min="10478" max="10478" width="11.28515625" style="3" customWidth="1"/>
    <col min="10479" max="10479" width="13.28515625" style="3" customWidth="1"/>
    <col min="10480" max="10480" width="8.85546875" style="3"/>
    <col min="10481" max="10481" width="47.7109375" style="3" customWidth="1"/>
    <col min="10482" max="10482" width="33.5703125" style="3" customWidth="1"/>
    <col min="10483" max="10483" width="55.7109375" style="3" customWidth="1"/>
    <col min="10484" max="10729" width="8.85546875" style="3"/>
    <col min="10730" max="10730" width="7.7109375" style="3" customWidth="1"/>
    <col min="10731" max="10731" width="50" style="3" customWidth="1"/>
    <col min="10732" max="10732" width="7.42578125" style="3" customWidth="1"/>
    <col min="10733" max="10733" width="11.140625" style="3" customWidth="1"/>
    <col min="10734" max="10734" width="11.28515625" style="3" customWidth="1"/>
    <col min="10735" max="10735" width="13.28515625" style="3" customWidth="1"/>
    <col min="10736" max="10736" width="8.85546875" style="3"/>
    <col min="10737" max="10737" width="47.7109375" style="3" customWidth="1"/>
    <col min="10738" max="10738" width="33.5703125" style="3" customWidth="1"/>
    <col min="10739" max="10739" width="55.7109375" style="3" customWidth="1"/>
    <col min="10740" max="10985" width="8.85546875" style="3"/>
    <col min="10986" max="10986" width="7.7109375" style="3" customWidth="1"/>
    <col min="10987" max="10987" width="50" style="3" customWidth="1"/>
    <col min="10988" max="10988" width="7.42578125" style="3" customWidth="1"/>
    <col min="10989" max="10989" width="11.140625" style="3" customWidth="1"/>
    <col min="10990" max="10990" width="11.28515625" style="3" customWidth="1"/>
    <col min="10991" max="10991" width="13.28515625" style="3" customWidth="1"/>
    <col min="10992" max="10992" width="8.85546875" style="3"/>
    <col min="10993" max="10993" width="47.7109375" style="3" customWidth="1"/>
    <col min="10994" max="10994" width="33.5703125" style="3" customWidth="1"/>
    <col min="10995" max="10995" width="55.7109375" style="3" customWidth="1"/>
    <col min="10996" max="11241" width="8.85546875" style="3"/>
    <col min="11242" max="11242" width="7.7109375" style="3" customWidth="1"/>
    <col min="11243" max="11243" width="50" style="3" customWidth="1"/>
    <col min="11244" max="11244" width="7.42578125" style="3" customWidth="1"/>
    <col min="11245" max="11245" width="11.140625" style="3" customWidth="1"/>
    <col min="11246" max="11246" width="11.28515625" style="3" customWidth="1"/>
    <col min="11247" max="11247" width="13.28515625" style="3" customWidth="1"/>
    <col min="11248" max="11248" width="8.85546875" style="3"/>
    <col min="11249" max="11249" width="47.7109375" style="3" customWidth="1"/>
    <col min="11250" max="11250" width="33.5703125" style="3" customWidth="1"/>
    <col min="11251" max="11251" width="55.7109375" style="3" customWidth="1"/>
    <col min="11252" max="11497" width="8.85546875" style="3"/>
    <col min="11498" max="11498" width="7.7109375" style="3" customWidth="1"/>
    <col min="11499" max="11499" width="50" style="3" customWidth="1"/>
    <col min="11500" max="11500" width="7.42578125" style="3" customWidth="1"/>
    <col min="11501" max="11501" width="11.140625" style="3" customWidth="1"/>
    <col min="11502" max="11502" width="11.28515625" style="3" customWidth="1"/>
    <col min="11503" max="11503" width="13.28515625" style="3" customWidth="1"/>
    <col min="11504" max="11504" width="8.85546875" style="3"/>
    <col min="11505" max="11505" width="47.7109375" style="3" customWidth="1"/>
    <col min="11506" max="11506" width="33.5703125" style="3" customWidth="1"/>
    <col min="11507" max="11507" width="55.7109375" style="3" customWidth="1"/>
    <col min="11508" max="11753" width="8.85546875" style="3"/>
    <col min="11754" max="11754" width="7.7109375" style="3" customWidth="1"/>
    <col min="11755" max="11755" width="50" style="3" customWidth="1"/>
    <col min="11756" max="11756" width="7.42578125" style="3" customWidth="1"/>
    <col min="11757" max="11757" width="11.140625" style="3" customWidth="1"/>
    <col min="11758" max="11758" width="11.28515625" style="3" customWidth="1"/>
    <col min="11759" max="11759" width="13.28515625" style="3" customWidth="1"/>
    <col min="11760" max="11760" width="8.85546875" style="3"/>
    <col min="11761" max="11761" width="47.7109375" style="3" customWidth="1"/>
    <col min="11762" max="11762" width="33.5703125" style="3" customWidth="1"/>
    <col min="11763" max="11763" width="55.7109375" style="3" customWidth="1"/>
    <col min="11764" max="12009" width="8.85546875" style="3"/>
    <col min="12010" max="12010" width="7.7109375" style="3" customWidth="1"/>
    <col min="12011" max="12011" width="50" style="3" customWidth="1"/>
    <col min="12012" max="12012" width="7.42578125" style="3" customWidth="1"/>
    <col min="12013" max="12013" width="11.140625" style="3" customWidth="1"/>
    <col min="12014" max="12014" width="11.28515625" style="3" customWidth="1"/>
    <col min="12015" max="12015" width="13.28515625" style="3" customWidth="1"/>
    <col min="12016" max="12016" width="8.85546875" style="3"/>
    <col min="12017" max="12017" width="47.7109375" style="3" customWidth="1"/>
    <col min="12018" max="12018" width="33.5703125" style="3" customWidth="1"/>
    <col min="12019" max="12019" width="55.7109375" style="3" customWidth="1"/>
    <col min="12020" max="12265" width="8.85546875" style="3"/>
    <col min="12266" max="12266" width="7.7109375" style="3" customWidth="1"/>
    <col min="12267" max="12267" width="50" style="3" customWidth="1"/>
    <col min="12268" max="12268" width="7.42578125" style="3" customWidth="1"/>
    <col min="12269" max="12269" width="11.140625" style="3" customWidth="1"/>
    <col min="12270" max="12270" width="11.28515625" style="3" customWidth="1"/>
    <col min="12271" max="12271" width="13.28515625" style="3" customWidth="1"/>
    <col min="12272" max="12272" width="8.85546875" style="3"/>
    <col min="12273" max="12273" width="47.7109375" style="3" customWidth="1"/>
    <col min="12274" max="12274" width="33.5703125" style="3" customWidth="1"/>
    <col min="12275" max="12275" width="55.7109375" style="3" customWidth="1"/>
    <col min="12276" max="12521" width="8.85546875" style="3"/>
    <col min="12522" max="12522" width="7.7109375" style="3" customWidth="1"/>
    <col min="12523" max="12523" width="50" style="3" customWidth="1"/>
    <col min="12524" max="12524" width="7.42578125" style="3" customWidth="1"/>
    <col min="12525" max="12525" width="11.140625" style="3" customWidth="1"/>
    <col min="12526" max="12526" width="11.28515625" style="3" customWidth="1"/>
    <col min="12527" max="12527" width="13.28515625" style="3" customWidth="1"/>
    <col min="12528" max="12528" width="8.85546875" style="3"/>
    <col min="12529" max="12529" width="47.7109375" style="3" customWidth="1"/>
    <col min="12530" max="12530" width="33.5703125" style="3" customWidth="1"/>
    <col min="12531" max="12531" width="55.7109375" style="3" customWidth="1"/>
    <col min="12532" max="12777" width="8.85546875" style="3"/>
    <col min="12778" max="12778" width="7.7109375" style="3" customWidth="1"/>
    <col min="12779" max="12779" width="50" style="3" customWidth="1"/>
    <col min="12780" max="12780" width="7.42578125" style="3" customWidth="1"/>
    <col min="12781" max="12781" width="11.140625" style="3" customWidth="1"/>
    <col min="12782" max="12782" width="11.28515625" style="3" customWidth="1"/>
    <col min="12783" max="12783" width="13.28515625" style="3" customWidth="1"/>
    <col min="12784" max="12784" width="8.85546875" style="3"/>
    <col min="12785" max="12785" width="47.7109375" style="3" customWidth="1"/>
    <col min="12786" max="12786" width="33.5703125" style="3" customWidth="1"/>
    <col min="12787" max="12787" width="55.7109375" style="3" customWidth="1"/>
    <col min="12788" max="13033" width="8.85546875" style="3"/>
    <col min="13034" max="13034" width="7.7109375" style="3" customWidth="1"/>
    <col min="13035" max="13035" width="50" style="3" customWidth="1"/>
    <col min="13036" max="13036" width="7.42578125" style="3" customWidth="1"/>
    <col min="13037" max="13037" width="11.140625" style="3" customWidth="1"/>
    <col min="13038" max="13038" width="11.28515625" style="3" customWidth="1"/>
    <col min="13039" max="13039" width="13.28515625" style="3" customWidth="1"/>
    <col min="13040" max="13040" width="8.85546875" style="3"/>
    <col min="13041" max="13041" width="47.7109375" style="3" customWidth="1"/>
    <col min="13042" max="13042" width="33.5703125" style="3" customWidth="1"/>
    <col min="13043" max="13043" width="55.7109375" style="3" customWidth="1"/>
    <col min="13044" max="13289" width="8.85546875" style="3"/>
    <col min="13290" max="13290" width="7.7109375" style="3" customWidth="1"/>
    <col min="13291" max="13291" width="50" style="3" customWidth="1"/>
    <col min="13292" max="13292" width="7.42578125" style="3" customWidth="1"/>
    <col min="13293" max="13293" width="11.140625" style="3" customWidth="1"/>
    <col min="13294" max="13294" width="11.28515625" style="3" customWidth="1"/>
    <col min="13295" max="13295" width="13.28515625" style="3" customWidth="1"/>
    <col min="13296" max="13296" width="8.85546875" style="3"/>
    <col min="13297" max="13297" width="47.7109375" style="3" customWidth="1"/>
    <col min="13298" max="13298" width="33.5703125" style="3" customWidth="1"/>
    <col min="13299" max="13299" width="55.7109375" style="3" customWidth="1"/>
    <col min="13300" max="13545" width="8.85546875" style="3"/>
    <col min="13546" max="13546" width="7.7109375" style="3" customWidth="1"/>
    <col min="13547" max="13547" width="50" style="3" customWidth="1"/>
    <col min="13548" max="13548" width="7.42578125" style="3" customWidth="1"/>
    <col min="13549" max="13549" width="11.140625" style="3" customWidth="1"/>
    <col min="13550" max="13550" width="11.28515625" style="3" customWidth="1"/>
    <col min="13551" max="13551" width="13.28515625" style="3" customWidth="1"/>
    <col min="13552" max="13552" width="8.85546875" style="3"/>
    <col min="13553" max="13553" width="47.7109375" style="3" customWidth="1"/>
    <col min="13554" max="13554" width="33.5703125" style="3" customWidth="1"/>
    <col min="13555" max="13555" width="55.7109375" style="3" customWidth="1"/>
    <col min="13556" max="13801" width="8.85546875" style="3"/>
    <col min="13802" max="13802" width="7.7109375" style="3" customWidth="1"/>
    <col min="13803" max="13803" width="50" style="3" customWidth="1"/>
    <col min="13804" max="13804" width="7.42578125" style="3" customWidth="1"/>
    <col min="13805" max="13805" width="11.140625" style="3" customWidth="1"/>
    <col min="13806" max="13806" width="11.28515625" style="3" customWidth="1"/>
    <col min="13807" max="13807" width="13.28515625" style="3" customWidth="1"/>
    <col min="13808" max="13808" width="8.85546875" style="3"/>
    <col min="13809" max="13809" width="47.7109375" style="3" customWidth="1"/>
    <col min="13810" max="13810" width="33.5703125" style="3" customWidth="1"/>
    <col min="13811" max="13811" width="55.7109375" style="3" customWidth="1"/>
    <col min="13812" max="14057" width="8.85546875" style="3"/>
    <col min="14058" max="14058" width="7.7109375" style="3" customWidth="1"/>
    <col min="14059" max="14059" width="50" style="3" customWidth="1"/>
    <col min="14060" max="14060" width="7.42578125" style="3" customWidth="1"/>
    <col min="14061" max="14061" width="11.140625" style="3" customWidth="1"/>
    <col min="14062" max="14062" width="11.28515625" style="3" customWidth="1"/>
    <col min="14063" max="14063" width="13.28515625" style="3" customWidth="1"/>
    <col min="14064" max="14064" width="8.85546875" style="3"/>
    <col min="14065" max="14065" width="47.7109375" style="3" customWidth="1"/>
    <col min="14066" max="14066" width="33.5703125" style="3" customWidth="1"/>
    <col min="14067" max="14067" width="55.7109375" style="3" customWidth="1"/>
    <col min="14068" max="14313" width="8.85546875" style="3"/>
    <col min="14314" max="14314" width="7.7109375" style="3" customWidth="1"/>
    <col min="14315" max="14315" width="50" style="3" customWidth="1"/>
    <col min="14316" max="14316" width="7.42578125" style="3" customWidth="1"/>
    <col min="14317" max="14317" width="11.140625" style="3" customWidth="1"/>
    <col min="14318" max="14318" width="11.28515625" style="3" customWidth="1"/>
    <col min="14319" max="14319" width="13.28515625" style="3" customWidth="1"/>
    <col min="14320" max="14320" width="8.85546875" style="3"/>
    <col min="14321" max="14321" width="47.7109375" style="3" customWidth="1"/>
    <col min="14322" max="14322" width="33.5703125" style="3" customWidth="1"/>
    <col min="14323" max="14323" width="55.7109375" style="3" customWidth="1"/>
    <col min="14324" max="14569" width="8.85546875" style="3"/>
    <col min="14570" max="14570" width="7.7109375" style="3" customWidth="1"/>
    <col min="14571" max="14571" width="50" style="3" customWidth="1"/>
    <col min="14572" max="14572" width="7.42578125" style="3" customWidth="1"/>
    <col min="14573" max="14573" width="11.140625" style="3" customWidth="1"/>
    <col min="14574" max="14574" width="11.28515625" style="3" customWidth="1"/>
    <col min="14575" max="14575" width="13.28515625" style="3" customWidth="1"/>
    <col min="14576" max="14576" width="8.85546875" style="3"/>
    <col min="14577" max="14577" width="47.7109375" style="3" customWidth="1"/>
    <col min="14578" max="14578" width="33.5703125" style="3" customWidth="1"/>
    <col min="14579" max="14579" width="55.7109375" style="3" customWidth="1"/>
    <col min="14580" max="14825" width="8.85546875" style="3"/>
    <col min="14826" max="14826" width="7.7109375" style="3" customWidth="1"/>
    <col min="14827" max="14827" width="50" style="3" customWidth="1"/>
    <col min="14828" max="14828" width="7.42578125" style="3" customWidth="1"/>
    <col min="14829" max="14829" width="11.140625" style="3" customWidth="1"/>
    <col min="14830" max="14830" width="11.28515625" style="3" customWidth="1"/>
    <col min="14831" max="14831" width="13.28515625" style="3" customWidth="1"/>
    <col min="14832" max="14832" width="8.85546875" style="3"/>
    <col min="14833" max="14833" width="47.7109375" style="3" customWidth="1"/>
    <col min="14834" max="14834" width="33.5703125" style="3" customWidth="1"/>
    <col min="14835" max="14835" width="55.7109375" style="3" customWidth="1"/>
    <col min="14836" max="15081" width="8.85546875" style="3"/>
    <col min="15082" max="15082" width="7.7109375" style="3" customWidth="1"/>
    <col min="15083" max="15083" width="50" style="3" customWidth="1"/>
    <col min="15084" max="15084" width="7.42578125" style="3" customWidth="1"/>
    <col min="15085" max="15085" width="11.140625" style="3" customWidth="1"/>
    <col min="15086" max="15086" width="11.28515625" style="3" customWidth="1"/>
    <col min="15087" max="15087" width="13.28515625" style="3" customWidth="1"/>
    <col min="15088" max="15088" width="8.85546875" style="3"/>
    <col min="15089" max="15089" width="47.7109375" style="3" customWidth="1"/>
    <col min="15090" max="15090" width="33.5703125" style="3" customWidth="1"/>
    <col min="15091" max="15091" width="55.7109375" style="3" customWidth="1"/>
    <col min="15092" max="15337" width="8.85546875" style="3"/>
    <col min="15338" max="15338" width="7.7109375" style="3" customWidth="1"/>
    <col min="15339" max="15339" width="50" style="3" customWidth="1"/>
    <col min="15340" max="15340" width="7.42578125" style="3" customWidth="1"/>
    <col min="15341" max="15341" width="11.140625" style="3" customWidth="1"/>
    <col min="15342" max="15342" width="11.28515625" style="3" customWidth="1"/>
    <col min="15343" max="15343" width="13.28515625" style="3" customWidth="1"/>
    <col min="15344" max="15344" width="8.85546875" style="3"/>
    <col min="15345" max="15345" width="47.7109375" style="3" customWidth="1"/>
    <col min="15346" max="15346" width="33.5703125" style="3" customWidth="1"/>
    <col min="15347" max="15347" width="55.7109375" style="3" customWidth="1"/>
    <col min="15348" max="15593" width="8.85546875" style="3"/>
    <col min="15594" max="15594" width="7.7109375" style="3" customWidth="1"/>
    <col min="15595" max="15595" width="50" style="3" customWidth="1"/>
    <col min="15596" max="15596" width="7.42578125" style="3" customWidth="1"/>
    <col min="15597" max="15597" width="11.140625" style="3" customWidth="1"/>
    <col min="15598" max="15598" width="11.28515625" style="3" customWidth="1"/>
    <col min="15599" max="15599" width="13.28515625" style="3" customWidth="1"/>
    <col min="15600" max="15600" width="8.85546875" style="3"/>
    <col min="15601" max="15601" width="47.7109375" style="3" customWidth="1"/>
    <col min="15602" max="15602" width="33.5703125" style="3" customWidth="1"/>
    <col min="15603" max="15603" width="55.7109375" style="3" customWidth="1"/>
    <col min="15604" max="15849" width="8.85546875" style="3"/>
    <col min="15850" max="15850" width="7.7109375" style="3" customWidth="1"/>
    <col min="15851" max="15851" width="50" style="3" customWidth="1"/>
    <col min="15852" max="15852" width="7.42578125" style="3" customWidth="1"/>
    <col min="15853" max="15853" width="11.140625" style="3" customWidth="1"/>
    <col min="15854" max="15854" width="11.28515625" style="3" customWidth="1"/>
    <col min="15855" max="15855" width="13.28515625" style="3" customWidth="1"/>
    <col min="15856" max="15856" width="8.85546875" style="3"/>
    <col min="15857" max="15857" width="47.7109375" style="3" customWidth="1"/>
    <col min="15858" max="15858" width="33.5703125" style="3" customWidth="1"/>
    <col min="15859" max="15859" width="55.7109375" style="3" customWidth="1"/>
    <col min="15860" max="16105" width="8.85546875" style="3"/>
    <col min="16106" max="16106" width="7.7109375" style="3" customWidth="1"/>
    <col min="16107" max="16107" width="50" style="3" customWidth="1"/>
    <col min="16108" max="16108" width="7.42578125" style="3" customWidth="1"/>
    <col min="16109" max="16109" width="11.140625" style="3" customWidth="1"/>
    <col min="16110" max="16110" width="11.28515625" style="3" customWidth="1"/>
    <col min="16111" max="16111" width="13.28515625" style="3" customWidth="1"/>
    <col min="16112" max="16112" width="8.85546875" style="3"/>
    <col min="16113" max="16113" width="47.7109375" style="3" customWidth="1"/>
    <col min="16114" max="16114" width="33.5703125" style="3" customWidth="1"/>
    <col min="16115" max="16115" width="55.7109375" style="3" customWidth="1"/>
    <col min="16116" max="16384" width="8.85546875" style="3"/>
  </cols>
  <sheetData>
    <row r="1" spans="1:8" ht="13.5" thickBot="1"/>
    <row r="2" spans="1:8" ht="26.25" thickBot="1">
      <c r="A2" s="25" t="s">
        <v>5</v>
      </c>
      <c r="B2" s="26" t="s">
        <v>2</v>
      </c>
      <c r="C2" s="26" t="s">
        <v>3</v>
      </c>
      <c r="D2" s="26" t="s">
        <v>4</v>
      </c>
      <c r="E2" s="27" t="s">
        <v>223</v>
      </c>
      <c r="F2" s="480" t="s">
        <v>638</v>
      </c>
      <c r="G2" s="480" t="s">
        <v>224</v>
      </c>
      <c r="H2" s="28" t="s">
        <v>640</v>
      </c>
    </row>
    <row r="3" spans="1:8" ht="13.5" thickBot="1">
      <c r="A3" s="139" t="s">
        <v>32</v>
      </c>
      <c r="B3" s="140" t="s">
        <v>33</v>
      </c>
      <c r="C3" s="141"/>
      <c r="D3" s="142"/>
      <c r="E3" s="142"/>
      <c r="F3" s="142"/>
      <c r="G3" s="562"/>
      <c r="H3" s="564"/>
    </row>
    <row r="4" spans="1:8" ht="127.15" customHeight="1">
      <c r="A4" s="156" t="s">
        <v>439</v>
      </c>
      <c r="B4" s="157" t="s">
        <v>271</v>
      </c>
      <c r="C4" s="158" t="s">
        <v>0</v>
      </c>
      <c r="D4" s="159">
        <v>1</v>
      </c>
      <c r="E4" s="550"/>
      <c r="F4" s="551"/>
      <c r="G4" s="563">
        <f>D4*E4</f>
        <v>0</v>
      </c>
      <c r="H4" s="563">
        <f>D4*F4</f>
        <v>0</v>
      </c>
    </row>
    <row r="5" spans="1:8" ht="330.6" customHeight="1">
      <c r="A5" s="161" t="s">
        <v>440</v>
      </c>
      <c r="B5" s="160" t="s">
        <v>272</v>
      </c>
      <c r="C5" s="154" t="s">
        <v>0</v>
      </c>
      <c r="D5" s="155">
        <v>1</v>
      </c>
      <c r="E5" s="552"/>
      <c r="F5" s="553"/>
      <c r="G5" s="563">
        <f t="shared" ref="G5:G39" si="0">D5*E5</f>
        <v>0</v>
      </c>
      <c r="H5" s="563">
        <f t="shared" ref="H5:H39" si="1">D5*F5</f>
        <v>0</v>
      </c>
    </row>
    <row r="6" spans="1:8" ht="204">
      <c r="A6" s="163" t="s">
        <v>441</v>
      </c>
      <c r="B6" s="164" t="s">
        <v>293</v>
      </c>
      <c r="C6" s="165" t="s">
        <v>0</v>
      </c>
      <c r="D6" s="166">
        <v>2</v>
      </c>
      <c r="E6" s="554"/>
      <c r="F6" s="555"/>
      <c r="G6" s="563">
        <f t="shared" si="0"/>
        <v>0</v>
      </c>
      <c r="H6" s="563">
        <f t="shared" si="1"/>
        <v>0</v>
      </c>
    </row>
    <row r="7" spans="1:8" ht="25.5">
      <c r="A7" s="161" t="s">
        <v>442</v>
      </c>
      <c r="B7" s="143" t="s">
        <v>289</v>
      </c>
      <c r="C7" s="154" t="s">
        <v>0</v>
      </c>
      <c r="D7" s="155">
        <v>1</v>
      </c>
      <c r="E7" s="552"/>
      <c r="F7" s="553"/>
      <c r="G7" s="563">
        <f t="shared" si="0"/>
        <v>0</v>
      </c>
      <c r="H7" s="563">
        <f t="shared" si="1"/>
        <v>0</v>
      </c>
    </row>
    <row r="8" spans="1:8" ht="38.25">
      <c r="A8" s="162" t="s">
        <v>443</v>
      </c>
      <c r="B8" s="148" t="s">
        <v>290</v>
      </c>
      <c r="C8" s="144" t="s">
        <v>0</v>
      </c>
      <c r="D8" s="145">
        <v>1</v>
      </c>
      <c r="E8" s="556"/>
      <c r="F8" s="553"/>
      <c r="G8" s="563">
        <f t="shared" si="0"/>
        <v>0</v>
      </c>
      <c r="H8" s="563">
        <f t="shared" si="1"/>
        <v>0</v>
      </c>
    </row>
    <row r="9" spans="1:8" ht="38.25">
      <c r="A9" s="163" t="s">
        <v>444</v>
      </c>
      <c r="B9" s="164" t="s">
        <v>291</v>
      </c>
      <c r="C9" s="165" t="s">
        <v>0</v>
      </c>
      <c r="D9" s="166">
        <v>1</v>
      </c>
      <c r="E9" s="554"/>
      <c r="F9" s="555"/>
      <c r="G9" s="563">
        <f t="shared" si="0"/>
        <v>0</v>
      </c>
      <c r="H9" s="563">
        <f t="shared" si="1"/>
        <v>0</v>
      </c>
    </row>
    <row r="10" spans="1:8" ht="127.5">
      <c r="A10" s="167" t="s">
        <v>445</v>
      </c>
      <c r="B10" s="168" t="s">
        <v>292</v>
      </c>
      <c r="C10" s="169" t="s">
        <v>0</v>
      </c>
      <c r="D10" s="170">
        <v>1</v>
      </c>
      <c r="E10" s="557"/>
      <c r="F10" s="558"/>
      <c r="G10" s="563">
        <f t="shared" si="0"/>
        <v>0</v>
      </c>
      <c r="H10" s="563">
        <f t="shared" si="1"/>
        <v>0</v>
      </c>
    </row>
    <row r="11" spans="1:8" ht="25.5">
      <c r="A11" s="167" t="s">
        <v>446</v>
      </c>
      <c r="B11" s="168" t="s">
        <v>273</v>
      </c>
      <c r="C11" s="169" t="s">
        <v>34</v>
      </c>
      <c r="D11" s="170">
        <v>1</v>
      </c>
      <c r="E11" s="557"/>
      <c r="F11" s="558"/>
      <c r="G11" s="563">
        <f t="shared" si="0"/>
        <v>0</v>
      </c>
      <c r="H11" s="563">
        <f t="shared" si="1"/>
        <v>0</v>
      </c>
    </row>
    <row r="12" spans="1:8" ht="51">
      <c r="A12" s="167" t="s">
        <v>447</v>
      </c>
      <c r="B12" s="168" t="s">
        <v>274</v>
      </c>
      <c r="C12" s="169" t="s">
        <v>0</v>
      </c>
      <c r="D12" s="170">
        <v>3</v>
      </c>
      <c r="E12" s="557"/>
      <c r="F12" s="558"/>
      <c r="G12" s="563">
        <f t="shared" si="0"/>
        <v>0</v>
      </c>
      <c r="H12" s="563">
        <f t="shared" si="1"/>
        <v>0</v>
      </c>
    </row>
    <row r="13" spans="1:8" ht="51">
      <c r="A13" s="167" t="s">
        <v>448</v>
      </c>
      <c r="B13" s="168" t="s">
        <v>275</v>
      </c>
      <c r="C13" s="169" t="s">
        <v>0</v>
      </c>
      <c r="D13" s="170">
        <v>2</v>
      </c>
      <c r="E13" s="557"/>
      <c r="F13" s="558"/>
      <c r="G13" s="563">
        <f t="shared" si="0"/>
        <v>0</v>
      </c>
      <c r="H13" s="563">
        <f t="shared" si="1"/>
        <v>0</v>
      </c>
    </row>
    <row r="14" spans="1:8" ht="63.75">
      <c r="A14" s="161" t="s">
        <v>449</v>
      </c>
      <c r="B14" s="143" t="s">
        <v>276</v>
      </c>
      <c r="C14" s="154" t="s">
        <v>0</v>
      </c>
      <c r="D14" s="155">
        <v>1</v>
      </c>
      <c r="E14" s="552"/>
      <c r="F14" s="553"/>
      <c r="G14" s="563">
        <f t="shared" si="0"/>
        <v>0</v>
      </c>
      <c r="H14" s="563">
        <f t="shared" si="1"/>
        <v>0</v>
      </c>
    </row>
    <row r="15" spans="1:8" ht="25.5">
      <c r="A15" s="171" t="s">
        <v>450</v>
      </c>
      <c r="B15" s="149" t="s">
        <v>93</v>
      </c>
      <c r="C15" s="144" t="s">
        <v>0</v>
      </c>
      <c r="D15" s="145">
        <v>2</v>
      </c>
      <c r="E15" s="556"/>
      <c r="F15" s="553"/>
      <c r="G15" s="563">
        <f t="shared" si="0"/>
        <v>0</v>
      </c>
      <c r="H15" s="563">
        <f t="shared" si="1"/>
        <v>0</v>
      </c>
    </row>
    <row r="16" spans="1:8" ht="168" customHeight="1">
      <c r="A16" s="162" t="s">
        <v>451</v>
      </c>
      <c r="B16" s="150" t="s">
        <v>277</v>
      </c>
      <c r="C16" s="146" t="s">
        <v>0</v>
      </c>
      <c r="D16" s="147">
        <v>1</v>
      </c>
      <c r="E16" s="559"/>
      <c r="F16" s="553"/>
      <c r="G16" s="563">
        <f t="shared" si="0"/>
        <v>0</v>
      </c>
      <c r="H16" s="563">
        <f t="shared" si="1"/>
        <v>0</v>
      </c>
    </row>
    <row r="17" spans="1:8" ht="38.25">
      <c r="A17" s="163" t="s">
        <v>452</v>
      </c>
      <c r="B17" s="172" t="s">
        <v>278</v>
      </c>
      <c r="C17" s="165" t="s">
        <v>0</v>
      </c>
      <c r="D17" s="166">
        <v>2</v>
      </c>
      <c r="E17" s="554"/>
      <c r="F17" s="555"/>
      <c r="G17" s="563">
        <f t="shared" si="0"/>
        <v>0</v>
      </c>
      <c r="H17" s="563">
        <f t="shared" si="1"/>
        <v>0</v>
      </c>
    </row>
    <row r="18" spans="1:8" ht="76.5">
      <c r="A18" s="161" t="s">
        <v>453</v>
      </c>
      <c r="B18" s="143" t="s">
        <v>279</v>
      </c>
      <c r="C18" s="154" t="s">
        <v>0</v>
      </c>
      <c r="D18" s="155">
        <v>1</v>
      </c>
      <c r="E18" s="552"/>
      <c r="F18" s="553"/>
      <c r="G18" s="563">
        <f t="shared" si="0"/>
        <v>0</v>
      </c>
      <c r="H18" s="563">
        <f t="shared" si="1"/>
        <v>0</v>
      </c>
    </row>
    <row r="19" spans="1:8" ht="89.25">
      <c r="A19" s="162" t="s">
        <v>454</v>
      </c>
      <c r="B19" s="164" t="s">
        <v>280</v>
      </c>
      <c r="C19" s="146" t="s">
        <v>0</v>
      </c>
      <c r="D19" s="147">
        <v>1</v>
      </c>
      <c r="E19" s="559"/>
      <c r="F19" s="553"/>
      <c r="G19" s="563">
        <f t="shared" si="0"/>
        <v>0</v>
      </c>
      <c r="H19" s="563">
        <f t="shared" si="1"/>
        <v>0</v>
      </c>
    </row>
    <row r="20" spans="1:8" ht="76.5">
      <c r="A20" s="163" t="s">
        <v>455</v>
      </c>
      <c r="B20" s="173" t="s">
        <v>281</v>
      </c>
      <c r="C20" s="165" t="s">
        <v>0</v>
      </c>
      <c r="D20" s="166">
        <v>15</v>
      </c>
      <c r="E20" s="554"/>
      <c r="F20" s="560"/>
      <c r="G20" s="563">
        <f t="shared" si="0"/>
        <v>0</v>
      </c>
      <c r="H20" s="563">
        <f t="shared" si="1"/>
        <v>0</v>
      </c>
    </row>
    <row r="21" spans="1:8" ht="38.25">
      <c r="A21" s="161" t="s">
        <v>456</v>
      </c>
      <c r="B21" s="174" t="s">
        <v>282</v>
      </c>
      <c r="C21" s="154" t="s">
        <v>0</v>
      </c>
      <c r="D21" s="155">
        <v>2</v>
      </c>
      <c r="E21" s="552"/>
      <c r="F21" s="553"/>
      <c r="G21" s="563">
        <f t="shared" si="0"/>
        <v>0</v>
      </c>
      <c r="H21" s="563">
        <f t="shared" si="1"/>
        <v>0</v>
      </c>
    </row>
    <row r="22" spans="1:8" ht="140.25">
      <c r="A22" s="162" t="s">
        <v>457</v>
      </c>
      <c r="B22" s="175" t="s">
        <v>283</v>
      </c>
      <c r="C22" s="146" t="s">
        <v>0</v>
      </c>
      <c r="D22" s="147">
        <v>51</v>
      </c>
      <c r="E22" s="559"/>
      <c r="F22" s="553"/>
      <c r="G22" s="563">
        <f t="shared" si="0"/>
        <v>0</v>
      </c>
      <c r="H22" s="563">
        <f t="shared" si="1"/>
        <v>0</v>
      </c>
    </row>
    <row r="23" spans="1:8" ht="140.25">
      <c r="A23" s="163" t="s">
        <v>458</v>
      </c>
      <c r="B23" s="176" t="s">
        <v>284</v>
      </c>
      <c r="C23" s="165" t="s">
        <v>0</v>
      </c>
      <c r="D23" s="166">
        <v>38</v>
      </c>
      <c r="E23" s="554"/>
      <c r="F23" s="560"/>
      <c r="G23" s="563">
        <f t="shared" si="0"/>
        <v>0</v>
      </c>
      <c r="H23" s="563">
        <f t="shared" si="1"/>
        <v>0</v>
      </c>
    </row>
    <row r="24" spans="1:8" ht="114.75">
      <c r="A24" s="161" t="s">
        <v>459</v>
      </c>
      <c r="B24" s="174" t="s">
        <v>285</v>
      </c>
      <c r="C24" s="154" t="s">
        <v>0</v>
      </c>
      <c r="D24" s="155">
        <v>50</v>
      </c>
      <c r="E24" s="552"/>
      <c r="F24" s="553"/>
      <c r="G24" s="563">
        <f t="shared" si="0"/>
        <v>0</v>
      </c>
      <c r="H24" s="563">
        <f t="shared" si="1"/>
        <v>0</v>
      </c>
    </row>
    <row r="25" spans="1:8" ht="114.75">
      <c r="A25" s="162" t="s">
        <v>460</v>
      </c>
      <c r="B25" s="174" t="s">
        <v>286</v>
      </c>
      <c r="C25" s="146" t="s">
        <v>0</v>
      </c>
      <c r="D25" s="147">
        <v>45</v>
      </c>
      <c r="E25" s="559"/>
      <c r="F25" s="553"/>
      <c r="G25" s="563">
        <f t="shared" si="0"/>
        <v>0</v>
      </c>
      <c r="H25" s="563">
        <f t="shared" si="1"/>
        <v>0</v>
      </c>
    </row>
    <row r="26" spans="1:8" ht="38.25">
      <c r="A26" s="162" t="s">
        <v>461</v>
      </c>
      <c r="B26" s="174" t="s">
        <v>287</v>
      </c>
      <c r="C26" s="146" t="s">
        <v>0</v>
      </c>
      <c r="D26" s="147">
        <v>15</v>
      </c>
      <c r="E26" s="559"/>
      <c r="F26" s="553"/>
      <c r="G26" s="563">
        <f t="shared" si="0"/>
        <v>0</v>
      </c>
      <c r="H26" s="563">
        <f t="shared" si="1"/>
        <v>0</v>
      </c>
    </row>
    <row r="27" spans="1:8" ht="38.25">
      <c r="A27" s="153" t="s">
        <v>462</v>
      </c>
      <c r="B27" s="143" t="s">
        <v>288</v>
      </c>
      <c r="C27" s="146" t="s">
        <v>0</v>
      </c>
      <c r="D27" s="147">
        <v>1</v>
      </c>
      <c r="E27" s="559"/>
      <c r="F27" s="553"/>
      <c r="G27" s="563">
        <f t="shared" si="0"/>
        <v>0</v>
      </c>
      <c r="H27" s="563">
        <f t="shared" si="1"/>
        <v>0</v>
      </c>
    </row>
    <row r="28" spans="1:8" ht="25.5">
      <c r="A28" s="153" t="s">
        <v>463</v>
      </c>
      <c r="B28" s="151" t="s">
        <v>94</v>
      </c>
      <c r="C28" s="146" t="s">
        <v>1</v>
      </c>
      <c r="D28" s="147">
        <v>1500</v>
      </c>
      <c r="E28" s="559"/>
      <c r="F28" s="553"/>
      <c r="G28" s="563">
        <f t="shared" si="0"/>
        <v>0</v>
      </c>
      <c r="H28" s="563">
        <f t="shared" si="1"/>
        <v>0</v>
      </c>
    </row>
    <row r="29" spans="1:8" ht="25.5">
      <c r="A29" s="162" t="s">
        <v>464</v>
      </c>
      <c r="B29" s="151" t="s">
        <v>95</v>
      </c>
      <c r="C29" s="146" t="s">
        <v>1</v>
      </c>
      <c r="D29" s="147">
        <v>450</v>
      </c>
      <c r="E29" s="559"/>
      <c r="F29" s="553"/>
      <c r="G29" s="563">
        <f t="shared" si="0"/>
        <v>0</v>
      </c>
      <c r="H29" s="563">
        <f t="shared" si="1"/>
        <v>0</v>
      </c>
    </row>
    <row r="30" spans="1:8" ht="25.5">
      <c r="A30" s="162" t="s">
        <v>465</v>
      </c>
      <c r="B30" s="151" t="s">
        <v>96</v>
      </c>
      <c r="C30" s="146" t="s">
        <v>1</v>
      </c>
      <c r="D30" s="147">
        <v>400</v>
      </c>
      <c r="E30" s="559"/>
      <c r="F30" s="553"/>
      <c r="G30" s="563">
        <f t="shared" si="0"/>
        <v>0</v>
      </c>
      <c r="H30" s="563">
        <f t="shared" si="1"/>
        <v>0</v>
      </c>
    </row>
    <row r="31" spans="1:8">
      <c r="A31" s="162" t="s">
        <v>466</v>
      </c>
      <c r="B31" s="151" t="s">
        <v>97</v>
      </c>
      <c r="C31" s="146" t="s">
        <v>1</v>
      </c>
      <c r="D31" s="147">
        <v>700</v>
      </c>
      <c r="E31" s="559"/>
      <c r="F31" s="553"/>
      <c r="G31" s="563">
        <f t="shared" si="0"/>
        <v>0</v>
      </c>
      <c r="H31" s="563">
        <f t="shared" si="1"/>
        <v>0</v>
      </c>
    </row>
    <row r="32" spans="1:8">
      <c r="A32" s="162" t="s">
        <v>467</v>
      </c>
      <c r="B32" s="151" t="s">
        <v>98</v>
      </c>
      <c r="C32" s="146" t="s">
        <v>1</v>
      </c>
      <c r="D32" s="147">
        <v>150</v>
      </c>
      <c r="E32" s="559"/>
      <c r="F32" s="553"/>
      <c r="G32" s="563">
        <f t="shared" si="0"/>
        <v>0</v>
      </c>
      <c r="H32" s="563">
        <f t="shared" si="1"/>
        <v>0</v>
      </c>
    </row>
    <row r="33" spans="1:8">
      <c r="A33" s="162" t="s">
        <v>468</v>
      </c>
      <c r="B33" s="151" t="s">
        <v>99</v>
      </c>
      <c r="C33" s="146" t="s">
        <v>1</v>
      </c>
      <c r="D33" s="147">
        <v>30</v>
      </c>
      <c r="E33" s="559"/>
      <c r="F33" s="553"/>
      <c r="G33" s="563">
        <f t="shared" si="0"/>
        <v>0</v>
      </c>
      <c r="H33" s="563">
        <f t="shared" si="1"/>
        <v>0</v>
      </c>
    </row>
    <row r="34" spans="1:8">
      <c r="A34" s="162" t="s">
        <v>469</v>
      </c>
      <c r="B34" s="151" t="s">
        <v>35</v>
      </c>
      <c r="C34" s="146" t="s">
        <v>0</v>
      </c>
      <c r="D34" s="147">
        <v>4</v>
      </c>
      <c r="E34" s="556"/>
      <c r="F34" s="553"/>
      <c r="G34" s="563">
        <f t="shared" si="0"/>
        <v>0</v>
      </c>
      <c r="H34" s="563">
        <f t="shared" si="1"/>
        <v>0</v>
      </c>
    </row>
    <row r="35" spans="1:8">
      <c r="A35" s="162" t="s">
        <v>470</v>
      </c>
      <c r="B35" s="151" t="s">
        <v>100</v>
      </c>
      <c r="C35" s="146" t="s">
        <v>1</v>
      </c>
      <c r="D35" s="147">
        <v>300</v>
      </c>
      <c r="E35" s="559"/>
      <c r="F35" s="553"/>
      <c r="G35" s="563">
        <f t="shared" si="0"/>
        <v>0</v>
      </c>
      <c r="H35" s="563">
        <f t="shared" si="1"/>
        <v>0</v>
      </c>
    </row>
    <row r="36" spans="1:8">
      <c r="A36" s="162" t="s">
        <v>471</v>
      </c>
      <c r="B36" s="151" t="s">
        <v>101</v>
      </c>
      <c r="C36" s="146" t="s">
        <v>0</v>
      </c>
      <c r="D36" s="147">
        <v>8000</v>
      </c>
      <c r="E36" s="559"/>
      <c r="F36" s="553"/>
      <c r="G36" s="563">
        <f t="shared" si="0"/>
        <v>0</v>
      </c>
      <c r="H36" s="563">
        <f t="shared" si="1"/>
        <v>0</v>
      </c>
    </row>
    <row r="37" spans="1:8">
      <c r="A37" s="153" t="s">
        <v>472</v>
      </c>
      <c r="B37" s="12" t="s">
        <v>92</v>
      </c>
      <c r="C37" s="13" t="s">
        <v>68</v>
      </c>
      <c r="D37" s="147">
        <v>1</v>
      </c>
      <c r="E37" s="559"/>
      <c r="F37" s="553"/>
      <c r="G37" s="563">
        <f t="shared" si="0"/>
        <v>0</v>
      </c>
      <c r="H37" s="563">
        <f t="shared" si="1"/>
        <v>0</v>
      </c>
    </row>
    <row r="38" spans="1:8">
      <c r="A38" s="153" t="s">
        <v>473</v>
      </c>
      <c r="B38" s="150" t="s">
        <v>36</v>
      </c>
      <c r="C38" s="146" t="s">
        <v>0</v>
      </c>
      <c r="D38" s="147">
        <v>1</v>
      </c>
      <c r="E38" s="559"/>
      <c r="F38" s="553"/>
      <c r="G38" s="563">
        <f t="shared" si="0"/>
        <v>0</v>
      </c>
      <c r="H38" s="563">
        <f t="shared" si="1"/>
        <v>0</v>
      </c>
    </row>
    <row r="39" spans="1:8" ht="51.75" thickBot="1">
      <c r="A39" s="153" t="s">
        <v>474</v>
      </c>
      <c r="B39" s="150" t="s">
        <v>227</v>
      </c>
      <c r="C39" s="146" t="s">
        <v>6</v>
      </c>
      <c r="D39" s="147">
        <v>1</v>
      </c>
      <c r="E39" s="559"/>
      <c r="F39" s="553"/>
      <c r="G39" s="565">
        <f t="shared" si="0"/>
        <v>0</v>
      </c>
      <c r="H39" s="565">
        <f t="shared" si="1"/>
        <v>0</v>
      </c>
    </row>
    <row r="40" spans="1:8" ht="13.5" thickBot="1">
      <c r="A40" s="139"/>
      <c r="B40" s="140" t="s">
        <v>649</v>
      </c>
      <c r="C40" s="141"/>
      <c r="D40" s="142"/>
      <c r="E40" s="561"/>
      <c r="F40" s="561"/>
      <c r="G40" s="566">
        <f>SUM(G4:G39)</f>
        <v>0</v>
      </c>
      <c r="H40" s="566">
        <f>SUM(H4:H39)</f>
        <v>0</v>
      </c>
    </row>
  </sheetData>
  <pageMargins left="0.7" right="0.7" top="0.75" bottom="0.75" header="0.3" footer="0.3"/>
  <pageSetup paperSize="9" scale="51"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2B44F-7FD7-482B-AEC2-064578EA8C6A}">
  <sheetPr>
    <pageSetUpPr fitToPage="1"/>
  </sheetPr>
  <dimension ref="A1:H62"/>
  <sheetViews>
    <sheetView topLeftCell="A55" zoomScaleNormal="100" workbookViewId="0">
      <selection activeCell="J56" sqref="J56"/>
    </sheetView>
  </sheetViews>
  <sheetFormatPr defaultColWidth="8.85546875" defaultRowHeight="12.75"/>
  <cols>
    <col min="1" max="1" width="8.85546875" style="265"/>
    <col min="2" max="2" width="48.42578125" style="3" customWidth="1"/>
    <col min="3" max="3" width="12.28515625" style="3" bestFit="1" customWidth="1"/>
    <col min="4" max="4" width="8.5703125" style="3" customWidth="1"/>
    <col min="5" max="6" width="16.140625" style="3" customWidth="1"/>
    <col min="7" max="8" width="19.5703125" style="3" customWidth="1"/>
    <col min="9" max="16384" width="8.85546875" style="3"/>
  </cols>
  <sheetData>
    <row r="1" spans="1:8" ht="13.5" thickBot="1"/>
    <row r="2" spans="1:8" s="20" customFormat="1" ht="26.25" thickBot="1">
      <c r="A2" s="266" t="s">
        <v>5</v>
      </c>
      <c r="B2" s="26" t="s">
        <v>9</v>
      </c>
      <c r="C2" s="26" t="s">
        <v>10</v>
      </c>
      <c r="D2" s="26" t="s">
        <v>4</v>
      </c>
      <c r="E2" s="27" t="s">
        <v>223</v>
      </c>
      <c r="F2" s="27" t="s">
        <v>638</v>
      </c>
      <c r="G2" s="480" t="s">
        <v>224</v>
      </c>
      <c r="H2" s="27" t="s">
        <v>640</v>
      </c>
    </row>
    <row r="3" spans="1:8" s="20" customFormat="1" ht="13.5" thickBot="1">
      <c r="A3" s="267" t="s">
        <v>475</v>
      </c>
      <c r="B3" s="22" t="s">
        <v>13</v>
      </c>
      <c r="C3" s="22"/>
      <c r="D3" s="22"/>
      <c r="E3" s="23"/>
      <c r="F3" s="496"/>
      <c r="G3" s="496"/>
      <c r="H3" s="24"/>
    </row>
    <row r="4" spans="1:8" ht="204">
      <c r="A4" s="268" t="s">
        <v>476</v>
      </c>
      <c r="B4" s="269" t="s">
        <v>294</v>
      </c>
      <c r="C4" s="270" t="s">
        <v>0</v>
      </c>
      <c r="D4" s="271">
        <v>6</v>
      </c>
      <c r="E4" s="567"/>
      <c r="F4" s="446"/>
      <c r="G4" s="446">
        <f>D4*E4</f>
        <v>0</v>
      </c>
      <c r="H4" s="568">
        <f>D4*F4</f>
        <v>0</v>
      </c>
    </row>
    <row r="5" spans="1:8" ht="51">
      <c r="A5" s="268" t="s">
        <v>477</v>
      </c>
      <c r="B5" s="272" t="s">
        <v>295</v>
      </c>
      <c r="C5" s="273" t="s">
        <v>0</v>
      </c>
      <c r="D5" s="273">
        <v>6</v>
      </c>
      <c r="E5" s="567"/>
      <c r="F5" s="446"/>
      <c r="G5" s="446">
        <f t="shared" ref="G5:G39" si="0">D5*E5</f>
        <v>0</v>
      </c>
      <c r="H5" s="568">
        <f t="shared" ref="H5:H39" si="1">D5*F5</f>
        <v>0</v>
      </c>
    </row>
    <row r="6" spans="1:8" ht="63.75">
      <c r="A6" s="268" t="s">
        <v>478</v>
      </c>
      <c r="B6" s="272" t="s">
        <v>296</v>
      </c>
      <c r="C6" s="273" t="s">
        <v>0</v>
      </c>
      <c r="D6" s="273">
        <v>6</v>
      </c>
      <c r="E6" s="567"/>
      <c r="F6" s="446"/>
      <c r="G6" s="446">
        <f t="shared" si="0"/>
        <v>0</v>
      </c>
      <c r="H6" s="568">
        <f t="shared" si="1"/>
        <v>0</v>
      </c>
    </row>
    <row r="7" spans="1:8" ht="51">
      <c r="A7" s="268" t="s">
        <v>479</v>
      </c>
      <c r="B7" s="272" t="s">
        <v>297</v>
      </c>
      <c r="C7" s="273" t="s">
        <v>0</v>
      </c>
      <c r="D7" s="273">
        <v>6</v>
      </c>
      <c r="E7" s="567"/>
      <c r="F7" s="446"/>
      <c r="G7" s="446">
        <f t="shared" si="0"/>
        <v>0</v>
      </c>
      <c r="H7" s="568">
        <f t="shared" si="1"/>
        <v>0</v>
      </c>
    </row>
    <row r="8" spans="1:8" ht="51">
      <c r="A8" s="268" t="s">
        <v>480</v>
      </c>
      <c r="B8" s="272" t="s">
        <v>298</v>
      </c>
      <c r="C8" s="274" t="s">
        <v>0</v>
      </c>
      <c r="D8" s="274">
        <v>6</v>
      </c>
      <c r="E8" s="567"/>
      <c r="F8" s="446"/>
      <c r="G8" s="446">
        <f t="shared" si="0"/>
        <v>0</v>
      </c>
      <c r="H8" s="568">
        <f t="shared" si="1"/>
        <v>0</v>
      </c>
    </row>
    <row r="9" spans="1:8" ht="369.75">
      <c r="A9" s="268" t="s">
        <v>481</v>
      </c>
      <c r="B9" s="272" t="s">
        <v>299</v>
      </c>
      <c r="C9" s="273" t="s">
        <v>0</v>
      </c>
      <c r="D9" s="273">
        <v>97</v>
      </c>
      <c r="E9" s="567"/>
      <c r="F9" s="446"/>
      <c r="G9" s="446">
        <f t="shared" si="0"/>
        <v>0</v>
      </c>
      <c r="H9" s="568">
        <f t="shared" si="1"/>
        <v>0</v>
      </c>
    </row>
    <row r="10" spans="1:8" ht="357">
      <c r="A10" s="268" t="s">
        <v>482</v>
      </c>
      <c r="B10" s="272" t="s">
        <v>300</v>
      </c>
      <c r="C10" s="273" t="s">
        <v>0</v>
      </c>
      <c r="D10" s="273">
        <v>12</v>
      </c>
      <c r="E10" s="567"/>
      <c r="F10" s="446"/>
      <c r="G10" s="446">
        <f t="shared" si="0"/>
        <v>0</v>
      </c>
      <c r="H10" s="568">
        <f t="shared" si="1"/>
        <v>0</v>
      </c>
    </row>
    <row r="11" spans="1:8" ht="51">
      <c r="A11" s="268" t="s">
        <v>483</v>
      </c>
      <c r="B11" s="272" t="s">
        <v>151</v>
      </c>
      <c r="C11" s="273" t="s">
        <v>0</v>
      </c>
      <c r="D11" s="273">
        <v>12</v>
      </c>
      <c r="E11" s="567"/>
      <c r="F11" s="446"/>
      <c r="G11" s="446">
        <f t="shared" si="0"/>
        <v>0</v>
      </c>
      <c r="H11" s="568">
        <f t="shared" si="1"/>
        <v>0</v>
      </c>
    </row>
    <row r="12" spans="1:8" ht="357">
      <c r="A12" s="268" t="s">
        <v>484</v>
      </c>
      <c r="B12" s="272" t="s">
        <v>301</v>
      </c>
      <c r="C12" s="273" t="s">
        <v>0</v>
      </c>
      <c r="D12" s="273">
        <v>12</v>
      </c>
      <c r="E12" s="567"/>
      <c r="F12" s="446"/>
      <c r="G12" s="446">
        <f t="shared" si="0"/>
        <v>0</v>
      </c>
      <c r="H12" s="568">
        <f t="shared" si="1"/>
        <v>0</v>
      </c>
    </row>
    <row r="13" spans="1:8" ht="25.5">
      <c r="A13" s="268" t="s">
        <v>485</v>
      </c>
      <c r="B13" s="272" t="s">
        <v>134</v>
      </c>
      <c r="C13" s="273" t="s">
        <v>0</v>
      </c>
      <c r="D13" s="273">
        <v>1</v>
      </c>
      <c r="E13" s="567"/>
      <c r="F13" s="446"/>
      <c r="G13" s="446">
        <f t="shared" si="0"/>
        <v>0</v>
      </c>
      <c r="H13" s="568">
        <f t="shared" si="1"/>
        <v>0</v>
      </c>
    </row>
    <row r="14" spans="1:8" ht="140.25">
      <c r="A14" s="268" t="s">
        <v>486</v>
      </c>
      <c r="B14" s="272" t="s">
        <v>135</v>
      </c>
      <c r="C14" s="273" t="s">
        <v>0</v>
      </c>
      <c r="D14" s="273">
        <v>1</v>
      </c>
      <c r="E14" s="567"/>
      <c r="F14" s="446"/>
      <c r="G14" s="446">
        <f t="shared" si="0"/>
        <v>0</v>
      </c>
      <c r="H14" s="568">
        <f t="shared" si="1"/>
        <v>0</v>
      </c>
    </row>
    <row r="15" spans="1:8" ht="127.5">
      <c r="A15" s="268" t="s">
        <v>487</v>
      </c>
      <c r="B15" s="272" t="s">
        <v>136</v>
      </c>
      <c r="C15" s="273" t="s">
        <v>0</v>
      </c>
      <c r="D15" s="273">
        <v>1</v>
      </c>
      <c r="E15" s="567"/>
      <c r="F15" s="446"/>
      <c r="G15" s="446">
        <f t="shared" si="0"/>
        <v>0</v>
      </c>
      <c r="H15" s="568">
        <f t="shared" si="1"/>
        <v>0</v>
      </c>
    </row>
    <row r="16" spans="1:8" ht="114.75">
      <c r="A16" s="268" t="s">
        <v>488</v>
      </c>
      <c r="B16" s="272" t="s">
        <v>137</v>
      </c>
      <c r="C16" s="273" t="s">
        <v>0</v>
      </c>
      <c r="D16" s="273">
        <v>1</v>
      </c>
      <c r="E16" s="567"/>
      <c r="F16" s="446"/>
      <c r="G16" s="446">
        <f t="shared" si="0"/>
        <v>0</v>
      </c>
      <c r="H16" s="568">
        <f t="shared" si="1"/>
        <v>0</v>
      </c>
    </row>
    <row r="17" spans="1:8">
      <c r="A17" s="268" t="s">
        <v>489</v>
      </c>
      <c r="B17" s="272" t="s">
        <v>138</v>
      </c>
      <c r="C17" s="273" t="s">
        <v>0</v>
      </c>
      <c r="D17" s="273">
        <v>4</v>
      </c>
      <c r="E17" s="567"/>
      <c r="F17" s="446"/>
      <c r="G17" s="446">
        <f t="shared" si="0"/>
        <v>0</v>
      </c>
      <c r="H17" s="568">
        <f t="shared" si="1"/>
        <v>0</v>
      </c>
    </row>
    <row r="18" spans="1:8" ht="25.5">
      <c r="A18" s="268" t="s">
        <v>490</v>
      </c>
      <c r="B18" s="272" t="s">
        <v>139</v>
      </c>
      <c r="C18" s="273" t="s">
        <v>0</v>
      </c>
      <c r="D18" s="273">
        <v>1</v>
      </c>
      <c r="E18" s="567"/>
      <c r="F18" s="446"/>
      <c r="G18" s="446">
        <f t="shared" si="0"/>
        <v>0</v>
      </c>
      <c r="H18" s="568">
        <f t="shared" si="1"/>
        <v>0</v>
      </c>
    </row>
    <row r="19" spans="1:8" ht="25.5">
      <c r="A19" s="268" t="s">
        <v>491</v>
      </c>
      <c r="B19" s="272" t="s">
        <v>302</v>
      </c>
      <c r="C19" s="273" t="s">
        <v>0</v>
      </c>
      <c r="D19" s="273">
        <v>12</v>
      </c>
      <c r="E19" s="567"/>
      <c r="F19" s="446"/>
      <c r="G19" s="446">
        <f t="shared" si="0"/>
        <v>0</v>
      </c>
      <c r="H19" s="568">
        <f t="shared" si="1"/>
        <v>0</v>
      </c>
    </row>
    <row r="20" spans="1:8" ht="25.5">
      <c r="A20" s="268" t="s">
        <v>492</v>
      </c>
      <c r="B20" s="272" t="s">
        <v>303</v>
      </c>
      <c r="C20" s="273" t="s">
        <v>0</v>
      </c>
      <c r="D20" s="273">
        <v>12</v>
      </c>
      <c r="E20" s="567"/>
      <c r="F20" s="446"/>
      <c r="G20" s="446">
        <f t="shared" si="0"/>
        <v>0</v>
      </c>
      <c r="H20" s="568">
        <f t="shared" si="1"/>
        <v>0</v>
      </c>
    </row>
    <row r="21" spans="1:8" ht="25.5">
      <c r="A21" s="268" t="s">
        <v>493</v>
      </c>
      <c r="B21" s="272" t="s">
        <v>140</v>
      </c>
      <c r="C21" s="273" t="s">
        <v>0</v>
      </c>
      <c r="D21" s="273">
        <v>1</v>
      </c>
      <c r="E21" s="567"/>
      <c r="F21" s="446"/>
      <c r="G21" s="446">
        <f t="shared" si="0"/>
        <v>0</v>
      </c>
      <c r="H21" s="568">
        <f t="shared" si="1"/>
        <v>0</v>
      </c>
    </row>
    <row r="22" spans="1:8" ht="178.5">
      <c r="A22" s="268" t="s">
        <v>494</v>
      </c>
      <c r="B22" s="272" t="s">
        <v>304</v>
      </c>
      <c r="C22" s="273" t="s">
        <v>11</v>
      </c>
      <c r="D22" s="273">
        <v>1</v>
      </c>
      <c r="E22" s="567"/>
      <c r="F22" s="446"/>
      <c r="G22" s="446">
        <f t="shared" si="0"/>
        <v>0</v>
      </c>
      <c r="H22" s="568">
        <f t="shared" si="1"/>
        <v>0</v>
      </c>
    </row>
    <row r="23" spans="1:8" ht="63.75">
      <c r="A23" s="268" t="s">
        <v>495</v>
      </c>
      <c r="B23" s="272" t="s">
        <v>305</v>
      </c>
      <c r="C23" s="273" t="s">
        <v>11</v>
      </c>
      <c r="D23" s="273">
        <v>1</v>
      </c>
      <c r="E23" s="567"/>
      <c r="F23" s="446"/>
      <c r="G23" s="446">
        <f t="shared" si="0"/>
        <v>0</v>
      </c>
      <c r="H23" s="568">
        <f t="shared" si="1"/>
        <v>0</v>
      </c>
    </row>
    <row r="24" spans="1:8" ht="51">
      <c r="A24" s="268" t="s">
        <v>496</v>
      </c>
      <c r="B24" s="272" t="s">
        <v>306</v>
      </c>
      <c r="C24" s="273" t="s">
        <v>11</v>
      </c>
      <c r="D24" s="273">
        <v>121</v>
      </c>
      <c r="E24" s="567"/>
      <c r="F24" s="446"/>
      <c r="G24" s="446">
        <f t="shared" si="0"/>
        <v>0</v>
      </c>
      <c r="H24" s="568">
        <f t="shared" si="1"/>
        <v>0</v>
      </c>
    </row>
    <row r="25" spans="1:8" ht="63.75">
      <c r="A25" s="268" t="s">
        <v>497</v>
      </c>
      <c r="B25" s="272" t="s">
        <v>307</v>
      </c>
      <c r="C25" s="273" t="s">
        <v>11</v>
      </c>
      <c r="D25" s="273">
        <v>1</v>
      </c>
      <c r="E25" s="567"/>
      <c r="F25" s="446"/>
      <c r="G25" s="446">
        <f t="shared" si="0"/>
        <v>0</v>
      </c>
      <c r="H25" s="568">
        <f t="shared" si="1"/>
        <v>0</v>
      </c>
    </row>
    <row r="26" spans="1:8" ht="63.75">
      <c r="A26" s="268" t="s">
        <v>498</v>
      </c>
      <c r="B26" s="272" t="s">
        <v>308</v>
      </c>
      <c r="C26" s="273" t="s">
        <v>11</v>
      </c>
      <c r="D26" s="273">
        <v>1</v>
      </c>
      <c r="E26" s="567"/>
      <c r="F26" s="446"/>
      <c r="G26" s="446">
        <f t="shared" si="0"/>
        <v>0</v>
      </c>
      <c r="H26" s="568">
        <f t="shared" si="1"/>
        <v>0</v>
      </c>
    </row>
    <row r="27" spans="1:8" ht="140.25">
      <c r="A27" s="268" t="s">
        <v>499</v>
      </c>
      <c r="B27" s="272" t="s">
        <v>309</v>
      </c>
      <c r="C27" s="273" t="s">
        <v>11</v>
      </c>
      <c r="D27" s="273">
        <v>1</v>
      </c>
      <c r="E27" s="567"/>
      <c r="F27" s="446"/>
      <c r="G27" s="446">
        <f t="shared" si="0"/>
        <v>0</v>
      </c>
      <c r="H27" s="568">
        <f t="shared" si="1"/>
        <v>0</v>
      </c>
    </row>
    <row r="28" spans="1:8" ht="38.25">
      <c r="A28" s="268" t="s">
        <v>500</v>
      </c>
      <c r="B28" s="272" t="s">
        <v>310</v>
      </c>
      <c r="C28" s="273" t="s">
        <v>11</v>
      </c>
      <c r="D28" s="273">
        <v>1</v>
      </c>
      <c r="E28" s="567"/>
      <c r="F28" s="446"/>
      <c r="G28" s="446">
        <f t="shared" si="0"/>
        <v>0</v>
      </c>
      <c r="H28" s="568">
        <f t="shared" si="1"/>
        <v>0</v>
      </c>
    </row>
    <row r="29" spans="1:8" ht="76.5">
      <c r="A29" s="268" t="s">
        <v>501</v>
      </c>
      <c r="B29" s="272" t="s">
        <v>311</v>
      </c>
      <c r="C29" s="273" t="s">
        <v>0</v>
      </c>
      <c r="D29" s="273">
        <v>1</v>
      </c>
      <c r="E29" s="567"/>
      <c r="F29" s="446"/>
      <c r="G29" s="446">
        <f t="shared" si="0"/>
        <v>0</v>
      </c>
      <c r="H29" s="568">
        <f t="shared" si="1"/>
        <v>0</v>
      </c>
    </row>
    <row r="30" spans="1:8" ht="25.5">
      <c r="A30" s="268" t="s">
        <v>502</v>
      </c>
      <c r="B30" s="272" t="s">
        <v>312</v>
      </c>
      <c r="C30" s="273" t="s">
        <v>0</v>
      </c>
      <c r="D30" s="273">
        <v>97</v>
      </c>
      <c r="E30" s="567"/>
      <c r="F30" s="446"/>
      <c r="G30" s="446">
        <f t="shared" si="0"/>
        <v>0</v>
      </c>
      <c r="H30" s="568">
        <f t="shared" si="1"/>
        <v>0</v>
      </c>
    </row>
    <row r="31" spans="1:8" ht="25.5">
      <c r="A31" s="268" t="s">
        <v>503</v>
      </c>
      <c r="B31" s="272" t="s">
        <v>313</v>
      </c>
      <c r="C31" s="273" t="s">
        <v>0</v>
      </c>
      <c r="D31" s="273">
        <v>6</v>
      </c>
      <c r="E31" s="567"/>
      <c r="F31" s="446"/>
      <c r="G31" s="446">
        <f t="shared" si="0"/>
        <v>0</v>
      </c>
      <c r="H31" s="568">
        <f t="shared" si="1"/>
        <v>0</v>
      </c>
    </row>
    <row r="32" spans="1:8">
      <c r="A32" s="268" t="s">
        <v>504</v>
      </c>
      <c r="B32" s="272" t="s">
        <v>12</v>
      </c>
      <c r="C32" s="273" t="s">
        <v>0</v>
      </c>
      <c r="D32" s="273">
        <v>97</v>
      </c>
      <c r="E32" s="567"/>
      <c r="F32" s="446"/>
      <c r="G32" s="446">
        <f t="shared" si="0"/>
        <v>0</v>
      </c>
      <c r="H32" s="568">
        <f t="shared" si="1"/>
        <v>0</v>
      </c>
    </row>
    <row r="33" spans="1:8" ht="38.25">
      <c r="A33" s="268" t="s">
        <v>505</v>
      </c>
      <c r="B33" s="272" t="s">
        <v>314</v>
      </c>
      <c r="C33" s="273" t="s">
        <v>0</v>
      </c>
      <c r="D33" s="273">
        <v>97</v>
      </c>
      <c r="E33" s="567"/>
      <c r="F33" s="446"/>
      <c r="G33" s="446">
        <f t="shared" si="0"/>
        <v>0</v>
      </c>
      <c r="H33" s="568">
        <f t="shared" si="1"/>
        <v>0</v>
      </c>
    </row>
    <row r="34" spans="1:8" ht="25.5">
      <c r="A34" s="268" t="s">
        <v>506</v>
      </c>
      <c r="B34" s="272" t="s">
        <v>315</v>
      </c>
      <c r="C34" s="273" t="s">
        <v>0</v>
      </c>
      <c r="D34" s="273">
        <v>13</v>
      </c>
      <c r="E34" s="567"/>
      <c r="F34" s="446"/>
      <c r="G34" s="446">
        <f t="shared" si="0"/>
        <v>0</v>
      </c>
      <c r="H34" s="568">
        <f t="shared" si="1"/>
        <v>0</v>
      </c>
    </row>
    <row r="35" spans="1:8" ht="25.5">
      <c r="A35" s="268" t="s">
        <v>507</v>
      </c>
      <c r="B35" s="272" t="s">
        <v>316</v>
      </c>
      <c r="C35" s="273" t="s">
        <v>0</v>
      </c>
      <c r="D35" s="273">
        <v>1</v>
      </c>
      <c r="E35" s="567"/>
      <c r="F35" s="446"/>
      <c r="G35" s="446">
        <f t="shared" si="0"/>
        <v>0</v>
      </c>
      <c r="H35" s="568">
        <f t="shared" si="1"/>
        <v>0</v>
      </c>
    </row>
    <row r="36" spans="1:8" ht="25.5">
      <c r="A36" s="268" t="s">
        <v>508</v>
      </c>
      <c r="B36" s="272" t="s">
        <v>317</v>
      </c>
      <c r="C36" s="273" t="s">
        <v>0</v>
      </c>
      <c r="D36" s="273">
        <v>1</v>
      </c>
      <c r="E36" s="569"/>
      <c r="F36" s="570"/>
      <c r="G36" s="446">
        <f t="shared" si="0"/>
        <v>0</v>
      </c>
      <c r="H36" s="568">
        <f t="shared" si="1"/>
        <v>0</v>
      </c>
    </row>
    <row r="37" spans="1:8">
      <c r="A37" s="268" t="s">
        <v>509</v>
      </c>
      <c r="B37" s="275" t="s">
        <v>92</v>
      </c>
      <c r="C37" s="276" t="s">
        <v>68</v>
      </c>
      <c r="D37" s="276">
        <v>1</v>
      </c>
      <c r="E37" s="546"/>
      <c r="F37" s="571"/>
      <c r="G37" s="446">
        <f t="shared" si="0"/>
        <v>0</v>
      </c>
      <c r="H37" s="568">
        <f t="shared" si="1"/>
        <v>0</v>
      </c>
    </row>
    <row r="38" spans="1:8" ht="51">
      <c r="A38" s="268" t="s">
        <v>510</v>
      </c>
      <c r="B38" s="275" t="s">
        <v>226</v>
      </c>
      <c r="C38" s="276" t="s">
        <v>68</v>
      </c>
      <c r="D38" s="276">
        <v>1</v>
      </c>
      <c r="E38" s="546"/>
      <c r="F38" s="571"/>
      <c r="G38" s="446">
        <f t="shared" si="0"/>
        <v>0</v>
      </c>
      <c r="H38" s="568">
        <f t="shared" si="1"/>
        <v>0</v>
      </c>
    </row>
    <row r="39" spans="1:8" ht="13.5" thickBot="1">
      <c r="A39" s="268" t="s">
        <v>511</v>
      </c>
      <c r="B39" s="250" t="s">
        <v>83</v>
      </c>
      <c r="C39" s="135" t="s">
        <v>6</v>
      </c>
      <c r="D39" s="135">
        <v>1</v>
      </c>
      <c r="E39" s="573"/>
      <c r="F39" s="548"/>
      <c r="G39" s="446">
        <f t="shared" si="0"/>
        <v>0</v>
      </c>
      <c r="H39" s="568">
        <f t="shared" si="1"/>
        <v>0</v>
      </c>
    </row>
    <row r="40" spans="1:8" ht="13.5" thickBot="1">
      <c r="A40" s="138"/>
      <c r="B40" s="21"/>
      <c r="C40" s="1"/>
      <c r="D40" s="757" t="s">
        <v>14</v>
      </c>
      <c r="E40" s="758"/>
      <c r="F40" s="497"/>
      <c r="G40" s="574">
        <f>SUM(G4:G39)</f>
        <v>0</v>
      </c>
      <c r="H40" s="575">
        <f>SUM(H4:H39)</f>
        <v>0</v>
      </c>
    </row>
    <row r="41" spans="1:8" ht="13.5" thickBot="1"/>
    <row r="42" spans="1:8" s="20" customFormat="1" ht="26.25" thickBot="1">
      <c r="A42" s="266" t="s">
        <v>5</v>
      </c>
      <c r="B42" s="26" t="s">
        <v>9</v>
      </c>
      <c r="C42" s="26" t="s">
        <v>10</v>
      </c>
      <c r="D42" s="26" t="s">
        <v>4</v>
      </c>
      <c r="E42" s="27" t="s">
        <v>15</v>
      </c>
      <c r="F42" s="480" t="s">
        <v>641</v>
      </c>
      <c r="G42" s="480" t="s">
        <v>16</v>
      </c>
      <c r="H42" s="28" t="s">
        <v>642</v>
      </c>
    </row>
    <row r="43" spans="1:8" s="20" customFormat="1" ht="13.5" thickBot="1">
      <c r="A43" s="267"/>
      <c r="B43" s="22" t="s">
        <v>154</v>
      </c>
      <c r="C43" s="22"/>
      <c r="D43" s="22"/>
      <c r="E43" s="23"/>
      <c r="F43" s="496"/>
      <c r="G43" s="496"/>
      <c r="H43" s="24"/>
    </row>
    <row r="44" spans="1:8" ht="13.5" thickBot="1">
      <c r="A44" s="278" t="s">
        <v>512</v>
      </c>
      <c r="B44" s="279" t="s">
        <v>155</v>
      </c>
      <c r="C44" s="280" t="s">
        <v>0</v>
      </c>
      <c r="D44" s="281">
        <v>1</v>
      </c>
      <c r="E44" s="282"/>
      <c r="F44" s="498"/>
      <c r="G44" s="576">
        <f>D44*E44</f>
        <v>0</v>
      </c>
      <c r="H44" s="577">
        <f>D44*F44</f>
        <v>0</v>
      </c>
    </row>
    <row r="45" spans="1:8" ht="13.5" thickBot="1">
      <c r="A45" s="138"/>
      <c r="B45" s="21"/>
      <c r="C45" s="1"/>
      <c r="D45" s="759" t="s">
        <v>156</v>
      </c>
      <c r="E45" s="760"/>
      <c r="F45" s="499"/>
      <c r="G45" s="578">
        <f>SUM(G44)</f>
        <v>0</v>
      </c>
      <c r="H45" s="579">
        <f>SUM(H44)</f>
        <v>0</v>
      </c>
    </row>
    <row r="46" spans="1:8" ht="13.5" thickBot="1"/>
    <row r="47" spans="1:8" s="20" customFormat="1" ht="26.25" thickBot="1">
      <c r="A47" s="266" t="s">
        <v>5</v>
      </c>
      <c r="B47" s="26" t="s">
        <v>9</v>
      </c>
      <c r="C47" s="26" t="s">
        <v>10</v>
      </c>
      <c r="D47" s="26" t="s">
        <v>4</v>
      </c>
      <c r="E47" s="27" t="s">
        <v>15</v>
      </c>
      <c r="F47" s="480" t="s">
        <v>641</v>
      </c>
      <c r="G47" s="480" t="s">
        <v>16</v>
      </c>
      <c r="H47" s="28" t="s">
        <v>642</v>
      </c>
    </row>
    <row r="48" spans="1:8" s="20" customFormat="1" ht="13.5" thickBot="1">
      <c r="A48" s="267" t="s">
        <v>513</v>
      </c>
      <c r="B48" s="22" t="s">
        <v>157</v>
      </c>
      <c r="C48" s="22"/>
      <c r="D48" s="22"/>
      <c r="E48" s="23"/>
      <c r="F48" s="496"/>
      <c r="G48" s="584"/>
      <c r="H48" s="586"/>
    </row>
    <row r="49" spans="1:8" s="20" customFormat="1" ht="191.25">
      <c r="A49" s="283" t="s">
        <v>514</v>
      </c>
      <c r="B49" s="284" t="s">
        <v>158</v>
      </c>
      <c r="C49" s="285" t="s">
        <v>159</v>
      </c>
      <c r="D49" s="286">
        <v>317.22000000000003</v>
      </c>
      <c r="E49" s="580"/>
      <c r="F49" s="581"/>
      <c r="G49" s="585">
        <f>D49*E49</f>
        <v>0</v>
      </c>
      <c r="H49" s="585">
        <f>D49*F49</f>
        <v>0</v>
      </c>
    </row>
    <row r="50" spans="1:8" s="20" customFormat="1" ht="38.25">
      <c r="A50" s="287" t="s">
        <v>515</v>
      </c>
      <c r="B50" s="272" t="s">
        <v>160</v>
      </c>
      <c r="C50" s="274" t="s">
        <v>159</v>
      </c>
      <c r="D50" s="273">
        <v>317.22000000000003</v>
      </c>
      <c r="E50" s="569"/>
      <c r="F50" s="570"/>
      <c r="G50" s="585">
        <f t="shared" ref="G50:G55" si="2">D50*E50</f>
        <v>0</v>
      </c>
      <c r="H50" s="585">
        <f t="shared" ref="H50:H55" si="3">D50*F50</f>
        <v>0</v>
      </c>
    </row>
    <row r="51" spans="1:8" s="20" customFormat="1" ht="25.5">
      <c r="A51" s="287" t="s">
        <v>516</v>
      </c>
      <c r="B51" s="272" t="s">
        <v>161</v>
      </c>
      <c r="C51" s="274" t="s">
        <v>159</v>
      </c>
      <c r="D51" s="273">
        <v>317.22000000000003</v>
      </c>
      <c r="E51" s="569"/>
      <c r="F51" s="570"/>
      <c r="G51" s="585">
        <f t="shared" si="2"/>
        <v>0</v>
      </c>
      <c r="H51" s="585">
        <f t="shared" si="3"/>
        <v>0</v>
      </c>
    </row>
    <row r="52" spans="1:8" s="20" customFormat="1" ht="178.5">
      <c r="A52" s="287" t="s">
        <v>517</v>
      </c>
      <c r="B52" s="272" t="s">
        <v>162</v>
      </c>
      <c r="C52" s="274" t="s">
        <v>159</v>
      </c>
      <c r="D52" s="273">
        <v>317.22000000000003</v>
      </c>
      <c r="E52" s="569"/>
      <c r="F52" s="570"/>
      <c r="G52" s="585">
        <f t="shared" si="2"/>
        <v>0</v>
      </c>
      <c r="H52" s="585">
        <f t="shared" si="3"/>
        <v>0</v>
      </c>
    </row>
    <row r="53" spans="1:8" s="20" customFormat="1" ht="25.5">
      <c r="A53" s="287" t="s">
        <v>518</v>
      </c>
      <c r="B53" s="272" t="s">
        <v>163</v>
      </c>
      <c r="C53" s="274" t="s">
        <v>159</v>
      </c>
      <c r="D53" s="273">
        <v>317.22000000000003</v>
      </c>
      <c r="E53" s="569"/>
      <c r="F53" s="570"/>
      <c r="G53" s="585">
        <f t="shared" si="2"/>
        <v>0</v>
      </c>
      <c r="H53" s="585">
        <f t="shared" si="3"/>
        <v>0</v>
      </c>
    </row>
    <row r="54" spans="1:8" s="20" customFormat="1">
      <c r="A54" s="287" t="s">
        <v>519</v>
      </c>
      <c r="B54" s="272" t="s">
        <v>164</v>
      </c>
      <c r="C54" s="274" t="s">
        <v>165</v>
      </c>
      <c r="D54" s="273">
        <v>1</v>
      </c>
      <c r="E54" s="569"/>
      <c r="F54" s="570"/>
      <c r="G54" s="585">
        <f t="shared" si="2"/>
        <v>0</v>
      </c>
      <c r="H54" s="585">
        <f t="shared" si="3"/>
        <v>0</v>
      </c>
    </row>
    <row r="55" spans="1:8" s="20" customFormat="1" ht="39" thickBot="1">
      <c r="A55" s="288" t="s">
        <v>520</v>
      </c>
      <c r="B55" s="289" t="s">
        <v>166</v>
      </c>
      <c r="C55" s="290" t="s">
        <v>165</v>
      </c>
      <c r="D55" s="291">
        <v>1</v>
      </c>
      <c r="E55" s="582"/>
      <c r="F55" s="583"/>
      <c r="G55" s="587">
        <f t="shared" si="2"/>
        <v>0</v>
      </c>
      <c r="H55" s="587">
        <f t="shared" si="3"/>
        <v>0</v>
      </c>
    </row>
    <row r="56" spans="1:8" ht="13.5" thickBot="1">
      <c r="A56" s="138"/>
      <c r="B56" s="21"/>
      <c r="C56" s="1"/>
      <c r="D56" s="759" t="s">
        <v>167</v>
      </c>
      <c r="E56" s="760"/>
      <c r="F56" s="499"/>
      <c r="G56" s="588">
        <f>SUM(G49:G55)</f>
        <v>0</v>
      </c>
      <c r="H56" s="588">
        <f>SUM(H49:H55)</f>
        <v>0</v>
      </c>
    </row>
    <row r="57" spans="1:8" ht="13.5" thickBot="1"/>
    <row r="58" spans="1:8" ht="13.5" thickBot="1">
      <c r="C58" s="748" t="s">
        <v>7</v>
      </c>
      <c r="D58" s="749"/>
      <c r="E58" s="750"/>
      <c r="F58" s="426"/>
      <c r="G58" s="503" t="s">
        <v>168</v>
      </c>
      <c r="H58" s="292" t="s">
        <v>660</v>
      </c>
    </row>
    <row r="59" spans="1:8">
      <c r="C59" s="751" t="s">
        <v>169</v>
      </c>
      <c r="D59" s="752"/>
      <c r="E59" s="752"/>
      <c r="F59" s="500"/>
      <c r="G59" s="446">
        <f>G40</f>
        <v>0</v>
      </c>
      <c r="H59" s="446">
        <f>H40</f>
        <v>0</v>
      </c>
    </row>
    <row r="60" spans="1:8">
      <c r="C60" s="753" t="s">
        <v>154</v>
      </c>
      <c r="D60" s="754"/>
      <c r="E60" s="754"/>
      <c r="F60" s="501"/>
      <c r="G60" s="570">
        <f>G45</f>
        <v>0</v>
      </c>
      <c r="H60" s="570">
        <f>H45</f>
        <v>0</v>
      </c>
    </row>
    <row r="61" spans="1:8" ht="13.5" thickBot="1">
      <c r="C61" s="755" t="s">
        <v>157</v>
      </c>
      <c r="D61" s="756"/>
      <c r="E61" s="756"/>
      <c r="F61" s="502"/>
      <c r="G61" s="583">
        <f>G56</f>
        <v>0</v>
      </c>
      <c r="H61" s="583">
        <f>H56</f>
        <v>0</v>
      </c>
    </row>
    <row r="62" spans="1:8" ht="13.5" thickBot="1">
      <c r="E62" s="264" t="s">
        <v>170</v>
      </c>
      <c r="F62" s="427"/>
      <c r="G62" s="574">
        <f>SUM(G59:G61)</f>
        <v>0</v>
      </c>
      <c r="H62" s="575">
        <f>SUM(H59:H61)</f>
        <v>0</v>
      </c>
    </row>
  </sheetData>
  <mergeCells count="7">
    <mergeCell ref="C58:E58"/>
    <mergeCell ref="C59:E59"/>
    <mergeCell ref="C60:E60"/>
    <mergeCell ref="C61:E61"/>
    <mergeCell ref="D40:E40"/>
    <mergeCell ref="D45:E45"/>
    <mergeCell ref="D56:E56"/>
  </mergeCells>
  <pageMargins left="0.7" right="0.7" top="0.75" bottom="0.75" header="0.3" footer="0.3"/>
  <pageSetup paperSize="9" scale="5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9A57A-76C9-489A-96E6-155F1662B889}">
  <sheetPr>
    <pageSetUpPr fitToPage="1"/>
  </sheetPr>
  <dimension ref="A1:H25"/>
  <sheetViews>
    <sheetView topLeftCell="A22" zoomScaleNormal="100" workbookViewId="0">
      <selection activeCell="H25" sqref="H25"/>
    </sheetView>
  </sheetViews>
  <sheetFormatPr defaultColWidth="8.85546875" defaultRowHeight="15"/>
  <cols>
    <col min="1" max="1" width="5.7109375" style="38" customWidth="1"/>
    <col min="2" max="2" width="46" style="38" customWidth="1"/>
    <col min="3" max="3" width="8.85546875" style="38"/>
    <col min="4" max="4" width="7.5703125" style="38" customWidth="1"/>
    <col min="5" max="6" width="14.28515625" style="40" customWidth="1"/>
    <col min="7" max="8" width="14" style="41" customWidth="1"/>
    <col min="9" max="16384" width="8.85546875" style="39"/>
  </cols>
  <sheetData>
    <row r="1" spans="1:8" ht="15.75" thickBot="1"/>
    <row r="2" spans="1:8" ht="45.75" thickBot="1">
      <c r="A2" s="79" t="s">
        <v>5</v>
      </c>
      <c r="B2" s="80" t="s">
        <v>2</v>
      </c>
      <c r="C2" s="80" t="s">
        <v>3</v>
      </c>
      <c r="D2" s="80" t="s">
        <v>4</v>
      </c>
      <c r="E2" s="81" t="s">
        <v>223</v>
      </c>
      <c r="F2" s="504" t="s">
        <v>638</v>
      </c>
      <c r="G2" s="504" t="s">
        <v>224</v>
      </c>
      <c r="H2" s="82" t="s">
        <v>640</v>
      </c>
    </row>
    <row r="3" spans="1:8" ht="30" customHeight="1" thickBot="1">
      <c r="A3" s="419" t="s">
        <v>521</v>
      </c>
      <c r="B3" s="761" t="s">
        <v>20</v>
      </c>
      <c r="C3" s="762"/>
      <c r="D3" s="762"/>
      <c r="E3" s="186"/>
      <c r="F3" s="186"/>
      <c r="G3" s="505"/>
      <c r="H3" s="252"/>
    </row>
    <row r="4" spans="1:8" ht="75">
      <c r="A4" s="187" t="s">
        <v>522</v>
      </c>
      <c r="B4" s="188" t="s">
        <v>102</v>
      </c>
      <c r="C4" s="189" t="s">
        <v>19</v>
      </c>
      <c r="D4" s="190">
        <v>1</v>
      </c>
      <c r="E4" s="589"/>
      <c r="F4" s="590"/>
      <c r="G4" s="590">
        <f>D4*E4</f>
        <v>0</v>
      </c>
      <c r="H4" s="591">
        <f>D4*F4</f>
        <v>0</v>
      </c>
    </row>
    <row r="5" spans="1:8" ht="30">
      <c r="A5" s="191" t="s">
        <v>523</v>
      </c>
      <c r="B5" s="192" t="s">
        <v>103</v>
      </c>
      <c r="C5" s="193" t="s">
        <v>19</v>
      </c>
      <c r="D5" s="194">
        <v>4</v>
      </c>
      <c r="E5" s="592"/>
      <c r="F5" s="593"/>
      <c r="G5" s="590">
        <f t="shared" ref="G5:G21" si="0">D5*E5</f>
        <v>0</v>
      </c>
      <c r="H5" s="591">
        <f t="shared" ref="H5:H21" si="1">D5*F5</f>
        <v>0</v>
      </c>
    </row>
    <row r="6" spans="1:8" ht="60">
      <c r="A6" s="187" t="s">
        <v>524</v>
      </c>
      <c r="B6" s="192" t="s">
        <v>104</v>
      </c>
      <c r="C6" s="193" t="s">
        <v>19</v>
      </c>
      <c r="D6" s="194">
        <v>1</v>
      </c>
      <c r="E6" s="592"/>
      <c r="F6" s="593"/>
      <c r="G6" s="590">
        <f t="shared" si="0"/>
        <v>0</v>
      </c>
      <c r="H6" s="591">
        <f t="shared" si="1"/>
        <v>0</v>
      </c>
    </row>
    <row r="7" spans="1:8" ht="45">
      <c r="A7" s="187" t="s">
        <v>525</v>
      </c>
      <c r="B7" s="192" t="s">
        <v>105</v>
      </c>
      <c r="C7" s="193" t="s">
        <v>19</v>
      </c>
      <c r="D7" s="194">
        <v>1</v>
      </c>
      <c r="E7" s="592"/>
      <c r="F7" s="593"/>
      <c r="G7" s="590">
        <f t="shared" si="0"/>
        <v>0</v>
      </c>
      <c r="H7" s="591">
        <f t="shared" si="1"/>
        <v>0</v>
      </c>
    </row>
    <row r="8" spans="1:8" ht="45">
      <c r="A8" s="191" t="s">
        <v>526</v>
      </c>
      <c r="B8" s="192" t="s">
        <v>106</v>
      </c>
      <c r="C8" s="193" t="s">
        <v>19</v>
      </c>
      <c r="D8" s="194">
        <v>1</v>
      </c>
      <c r="E8" s="592"/>
      <c r="F8" s="593"/>
      <c r="G8" s="590">
        <f t="shared" si="0"/>
        <v>0</v>
      </c>
      <c r="H8" s="591">
        <f t="shared" si="1"/>
        <v>0</v>
      </c>
    </row>
    <row r="9" spans="1:8" ht="105">
      <c r="A9" s="187" t="s">
        <v>527</v>
      </c>
      <c r="B9" s="192" t="s">
        <v>107</v>
      </c>
      <c r="C9" s="193" t="s">
        <v>19</v>
      </c>
      <c r="D9" s="194">
        <v>1</v>
      </c>
      <c r="E9" s="592"/>
      <c r="F9" s="593"/>
      <c r="G9" s="590">
        <f t="shared" si="0"/>
        <v>0</v>
      </c>
      <c r="H9" s="591">
        <f t="shared" si="1"/>
        <v>0</v>
      </c>
    </row>
    <row r="10" spans="1:8" ht="60">
      <c r="A10" s="187" t="s">
        <v>528</v>
      </c>
      <c r="B10" s="192" t="s">
        <v>108</v>
      </c>
      <c r="C10" s="193" t="s">
        <v>19</v>
      </c>
      <c r="D10" s="194">
        <v>1</v>
      </c>
      <c r="E10" s="592"/>
      <c r="F10" s="593"/>
      <c r="G10" s="590">
        <f t="shared" si="0"/>
        <v>0</v>
      </c>
      <c r="H10" s="591">
        <f t="shared" si="1"/>
        <v>0</v>
      </c>
    </row>
    <row r="11" spans="1:8" ht="45">
      <c r="A11" s="191" t="s">
        <v>529</v>
      </c>
      <c r="B11" s="192" t="s">
        <v>109</v>
      </c>
      <c r="C11" s="193" t="s">
        <v>19</v>
      </c>
      <c r="D11" s="194">
        <v>2</v>
      </c>
      <c r="E11" s="592"/>
      <c r="F11" s="593"/>
      <c r="G11" s="590">
        <f t="shared" si="0"/>
        <v>0</v>
      </c>
      <c r="H11" s="591">
        <f t="shared" si="1"/>
        <v>0</v>
      </c>
    </row>
    <row r="12" spans="1:8" ht="45">
      <c r="A12" s="187" t="s">
        <v>530</v>
      </c>
      <c r="B12" s="192" t="s">
        <v>110</v>
      </c>
      <c r="C12" s="193" t="s">
        <v>19</v>
      </c>
      <c r="D12" s="194">
        <v>1</v>
      </c>
      <c r="E12" s="592"/>
      <c r="F12" s="593"/>
      <c r="G12" s="590">
        <f t="shared" si="0"/>
        <v>0</v>
      </c>
      <c r="H12" s="591">
        <f t="shared" si="1"/>
        <v>0</v>
      </c>
    </row>
    <row r="13" spans="1:8" ht="45">
      <c r="A13" s="187" t="s">
        <v>531</v>
      </c>
      <c r="B13" s="192" t="s">
        <v>111</v>
      </c>
      <c r="C13" s="193" t="s">
        <v>19</v>
      </c>
      <c r="D13" s="194">
        <v>2</v>
      </c>
      <c r="E13" s="592"/>
      <c r="F13" s="593"/>
      <c r="G13" s="590">
        <f t="shared" si="0"/>
        <v>0</v>
      </c>
      <c r="H13" s="591">
        <f t="shared" si="1"/>
        <v>0</v>
      </c>
    </row>
    <row r="14" spans="1:8" ht="54" customHeight="1">
      <c r="A14" s="191" t="s">
        <v>532</v>
      </c>
      <c r="B14" s="192" t="s">
        <v>112</v>
      </c>
      <c r="C14" s="193" t="s">
        <v>19</v>
      </c>
      <c r="D14" s="194">
        <v>1</v>
      </c>
      <c r="E14" s="592"/>
      <c r="F14" s="593"/>
      <c r="G14" s="590">
        <f t="shared" si="0"/>
        <v>0</v>
      </c>
      <c r="H14" s="591">
        <f t="shared" si="1"/>
        <v>0</v>
      </c>
    </row>
    <row r="15" spans="1:8" ht="60">
      <c r="A15" s="187" t="s">
        <v>533</v>
      </c>
      <c r="B15" s="192" t="s">
        <v>113</v>
      </c>
      <c r="C15" s="193" t="s">
        <v>19</v>
      </c>
      <c r="D15" s="194">
        <v>1</v>
      </c>
      <c r="E15" s="592"/>
      <c r="F15" s="593"/>
      <c r="G15" s="590">
        <f t="shared" si="0"/>
        <v>0</v>
      </c>
      <c r="H15" s="591">
        <f t="shared" si="1"/>
        <v>0</v>
      </c>
    </row>
    <row r="16" spans="1:8" ht="75" customHeight="1">
      <c r="A16" s="187" t="s">
        <v>534</v>
      </c>
      <c r="B16" s="192" t="s">
        <v>114</v>
      </c>
      <c r="C16" s="193" t="s">
        <v>19</v>
      </c>
      <c r="D16" s="194">
        <v>1</v>
      </c>
      <c r="E16" s="592"/>
      <c r="F16" s="593"/>
      <c r="G16" s="590">
        <f t="shared" si="0"/>
        <v>0</v>
      </c>
      <c r="H16" s="591">
        <f t="shared" si="1"/>
        <v>0</v>
      </c>
    </row>
    <row r="17" spans="1:8" ht="78" customHeight="1">
      <c r="A17" s="191" t="s">
        <v>535</v>
      </c>
      <c r="B17" s="192" t="s">
        <v>115</v>
      </c>
      <c r="C17" s="193" t="s">
        <v>19</v>
      </c>
      <c r="D17" s="194">
        <v>1</v>
      </c>
      <c r="E17" s="592"/>
      <c r="F17" s="593"/>
      <c r="G17" s="590">
        <f t="shared" si="0"/>
        <v>0</v>
      </c>
      <c r="H17" s="591">
        <f t="shared" si="1"/>
        <v>0</v>
      </c>
    </row>
    <row r="18" spans="1:8" ht="75">
      <c r="A18" s="187" t="s">
        <v>536</v>
      </c>
      <c r="B18" s="192" t="s">
        <v>116</v>
      </c>
      <c r="C18" s="193" t="s">
        <v>19</v>
      </c>
      <c r="D18" s="194">
        <v>1</v>
      </c>
      <c r="E18" s="592"/>
      <c r="F18" s="593"/>
      <c r="G18" s="590">
        <f t="shared" si="0"/>
        <v>0</v>
      </c>
      <c r="H18" s="591">
        <f t="shared" si="1"/>
        <v>0</v>
      </c>
    </row>
    <row r="19" spans="1:8" ht="75">
      <c r="A19" s="187" t="s">
        <v>537</v>
      </c>
      <c r="B19" s="192" t="s">
        <v>117</v>
      </c>
      <c r="C19" s="193" t="s">
        <v>19</v>
      </c>
      <c r="D19" s="194">
        <v>1</v>
      </c>
      <c r="E19" s="592"/>
      <c r="F19" s="593"/>
      <c r="G19" s="590">
        <f t="shared" si="0"/>
        <v>0</v>
      </c>
      <c r="H19" s="591">
        <f t="shared" si="1"/>
        <v>0</v>
      </c>
    </row>
    <row r="20" spans="1:8" ht="30">
      <c r="A20" s="191" t="s">
        <v>538</v>
      </c>
      <c r="B20" s="192" t="s">
        <v>118</v>
      </c>
      <c r="C20" s="195" t="s">
        <v>19</v>
      </c>
      <c r="D20" s="196">
        <v>2</v>
      </c>
      <c r="E20" s="592"/>
      <c r="F20" s="593"/>
      <c r="G20" s="590">
        <f t="shared" si="0"/>
        <v>0</v>
      </c>
      <c r="H20" s="591">
        <f t="shared" si="1"/>
        <v>0</v>
      </c>
    </row>
    <row r="21" spans="1:8" s="54" customFormat="1" ht="30.75" thickBot="1">
      <c r="A21" s="122" t="s">
        <v>539</v>
      </c>
      <c r="B21" s="197" t="s">
        <v>225</v>
      </c>
      <c r="C21" s="198" t="s">
        <v>68</v>
      </c>
      <c r="D21" s="198">
        <v>1</v>
      </c>
      <c r="E21" s="595"/>
      <c r="F21" s="529"/>
      <c r="G21" s="590">
        <f t="shared" si="0"/>
        <v>0</v>
      </c>
      <c r="H21" s="591">
        <f t="shared" si="1"/>
        <v>0</v>
      </c>
    </row>
    <row r="22" spans="1:8" ht="24.6" customHeight="1" thickBot="1">
      <c r="A22" s="186" t="s">
        <v>540</v>
      </c>
      <c r="B22" s="761" t="s">
        <v>21</v>
      </c>
      <c r="C22" s="762"/>
      <c r="D22" s="762"/>
      <c r="E22" s="186"/>
      <c r="F22" s="186"/>
      <c r="G22" s="600"/>
      <c r="H22" s="601"/>
    </row>
    <row r="23" spans="1:8" ht="180.6" customHeight="1">
      <c r="A23" s="199" t="s">
        <v>541</v>
      </c>
      <c r="B23" s="200" t="s">
        <v>119</v>
      </c>
      <c r="C23" s="201" t="s">
        <v>19</v>
      </c>
      <c r="D23" s="202">
        <v>1</v>
      </c>
      <c r="E23" s="596"/>
      <c r="F23" s="597"/>
      <c r="G23" s="604">
        <f>D23*E23</f>
        <v>0</v>
      </c>
      <c r="H23" s="604">
        <f>D23*F23</f>
        <v>0</v>
      </c>
    </row>
    <row r="24" spans="1:8" ht="30.75" thickBot="1">
      <c r="A24" s="203" t="s">
        <v>542</v>
      </c>
      <c r="B24" s="204" t="s">
        <v>120</v>
      </c>
      <c r="C24" s="205" t="s">
        <v>0</v>
      </c>
      <c r="D24" s="206">
        <v>1</v>
      </c>
      <c r="E24" s="598"/>
      <c r="F24" s="599"/>
      <c r="G24" s="602">
        <f>D24*E24</f>
        <v>0</v>
      </c>
      <c r="H24" s="603">
        <f>D24*F24</f>
        <v>0</v>
      </c>
    </row>
    <row r="25" spans="1:8" s="54" customFormat="1" ht="27.6" customHeight="1" thickBot="1">
      <c r="A25" s="699" t="s">
        <v>650</v>
      </c>
      <c r="B25" s="700"/>
      <c r="C25" s="700"/>
      <c r="D25" s="700"/>
      <c r="E25" s="701"/>
      <c r="F25" s="425"/>
      <c r="G25" s="530">
        <f>SUM(G4:G24)</f>
        <v>0</v>
      </c>
      <c r="H25" s="531">
        <f>SUM(H4:H24)</f>
        <v>0</v>
      </c>
    </row>
  </sheetData>
  <mergeCells count="3">
    <mergeCell ref="A25:E25"/>
    <mergeCell ref="B3:D3"/>
    <mergeCell ref="B22:D22"/>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1. RAČ M. I WiFI</vt:lpstr>
      <vt:lpstr>2. TELEFONIJA</vt:lpstr>
      <vt:lpstr>3. Serverska infrastruktura</vt:lpstr>
      <vt:lpstr>4. SISTEM TAČNOG VREMENA</vt:lpstr>
      <vt:lpstr>5. Video nadzor</vt:lpstr>
      <vt:lpstr>6. Kontrola pristupa</vt:lpstr>
      <vt:lpstr>7. Javni razglas</vt:lpstr>
      <vt:lpstr>8. RADIO MREŽA</vt:lpstr>
      <vt:lpstr>9. INTEGR. SISTEMA TEH.ZAŠTITE</vt:lpstr>
      <vt:lpstr>10. SOS sistem toaleti</vt:lpstr>
      <vt:lpstr>11. Evidencija radnog vremena</vt:lpstr>
      <vt:lpstr>12. SKS Specijalni korisnici</vt:lpstr>
      <vt:lpstr>13. Aerodomski sistemi</vt:lpstr>
      <vt:lpstr>REKAPITULACIJA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Milutin Brkovic</dc:creator>
  <cp:lastModifiedBy>Izabela Mijalkovic</cp:lastModifiedBy>
  <cp:lastPrinted>2024-02-05T12:12:00Z</cp:lastPrinted>
  <dcterms:created xsi:type="dcterms:W3CDTF">2021-09-21T11:46:39Z</dcterms:created>
  <dcterms:modified xsi:type="dcterms:W3CDTF">2024-02-05T12:55:37Z</dcterms:modified>
</cp:coreProperties>
</file>