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Нови закон\2023\Vidikovac Kablar\"/>
    </mc:Choice>
  </mc:AlternateContent>
  <xr:revisionPtr revIDLastSave="0" documentId="8_{B292C667-7312-4381-BD7E-9ECE81CBE6A0}" xr6:coauthVersionLast="47" xr6:coauthVersionMax="47" xr10:uidLastSave="{00000000-0000-0000-0000-000000000000}"/>
  <bookViews>
    <workbookView xWindow="-120" yWindow="-120" windowWidth="29040" windowHeight="15720" tabRatio="819" activeTab="1" xr2:uid="{00000000-000D-0000-FFFF-FFFF00000000}"/>
  </bookViews>
  <sheets>
    <sheet name="Naslovna" sheetId="7" r:id="rId1"/>
    <sheet name="5" sheetId="10" r:id="rId2"/>
    <sheet name="Рекапитулација" sheetId="6" r:id="rId3"/>
  </sheets>
  <definedNames>
    <definedName name="_xlnm.Print_Area" localSheetId="1">'5'!$A$1:$F$66</definedName>
    <definedName name="_xlnm.Print_Area" localSheetId="0">Naslovna!$A$1:$C$37</definedName>
    <definedName name="_xlnm.Print_Area" localSheetId="2">Рекапитулација!$A$1:$E$26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0" l="1"/>
  <c r="D62" i="10" l="1"/>
  <c r="A4" i="6" l="1"/>
  <c r="B7" i="6" s="1"/>
  <c r="D17" i="10" l="1"/>
  <c r="D13" i="10"/>
  <c r="D18" i="10" s="1"/>
  <c r="D10" i="10"/>
  <c r="A4" i="10"/>
  <c r="A2" i="6"/>
  <c r="A2" i="10"/>
  <c r="F65" i="10" l="1"/>
  <c r="E7" i="6" l="1"/>
  <c r="E9" i="6" l="1"/>
  <c r="E10" i="6" s="1"/>
  <c r="E11" i="6" s="1"/>
</calcChain>
</file>

<file path=xl/sharedStrings.xml><?xml version="1.0" encoding="utf-8"?>
<sst xmlns="http://schemas.openxmlformats.org/spreadsheetml/2006/main" count="107" uniqueCount="79">
  <si>
    <t>УКУПНО:</t>
  </si>
  <si>
    <t>Опис</t>
  </si>
  <si>
    <t>испорука, монтажа, повезивање</t>
  </si>
  <si>
    <t xml:space="preserve">Укупна цена / РСД  </t>
  </si>
  <si>
    <t xml:space="preserve">Јединична цена / РСД </t>
  </si>
  <si>
    <t>комплет</t>
  </si>
  <si>
    <t>Ред. бр.</t>
  </si>
  <si>
    <t>m</t>
  </si>
  <si>
    <t>ком</t>
  </si>
  <si>
    <t>м</t>
  </si>
  <si>
    <t>Остали потребни радови и предаја кориснику</t>
  </si>
  <si>
    <t>Јед.</t>
  </si>
  <si>
    <t>Кол.</t>
  </si>
  <si>
    <t>ПДВ:</t>
  </si>
  <si>
    <t>УКУПНО СА ПДВ:</t>
  </si>
  <si>
    <t>Пројектант</t>
  </si>
  <si>
    <t>Миленко Мишић, дипл.ел.инж.</t>
  </si>
  <si>
    <t>19" Напојни панел са 7x шуко утичница 230 ВАЦ и пренапонском заштитом, 1ХУ, минимум 2м напојни кабл</t>
  </si>
  <si>
    <t>19" Панел за ранжирање каблова, 5 већих ПВЦ прстенова 80x40мм, 1ХУ</t>
  </si>
  <si>
    <t>Ранжирни прстен 80x80мм, за вертикално ранжирање</t>
  </si>
  <si>
    <t>19" Кровни вентилаторски панел са вентилаторима и термостатом</t>
  </si>
  <si>
    <t>Светиљка ЛЕД за ормар, минимум 8W</t>
  </si>
  <si>
    <t>19" Пeч панел за 24 модула, монтажа без алата, празан, висине 1ХУ, укључује и splice protector</t>
  </si>
  <si>
    <t>19" Фиксна полица, 1ХУ, 80кг, перфорирана</t>
  </si>
  <si>
    <t>Преспојни / ранжирни кабл, S/FTP кat.6a LS0H.
Укупну количину поделити по одговарајућим дужинама у складу са позицијом у реку. Препоручена дужина је 2м.</t>
  </si>
  <si>
    <t>Набавка, испорука и полагање проводника за уземљење ормана и разделника са бакарним језгром и изолацијом од безхалогених маса тип N2XH 1 х 16mm².
Позиција обухвата потребан материјал за израду трасе</t>
  </si>
  <si>
    <t>Савитљиве ребрасте инсталационе цеви за употребу у свим системима. Цеви треба да поседују исправу о усаглашености, која потврђује испуњеност услова према Правилнику о електричној опреми намењеној за употребу у оквиру одређених граница напона („Сл.гласник РС, бр.25/2016), а испитује се у складу са СРПС ЕН 60332, СРПС ЕН 61386-1 и СРПС ЕН 61386-2-1.
Минмалне карактеристике су:
- Унутрашњи пречник минимум Ø20 mm
- Цев је безхалогена HF
- Не ослобађа отровне паре приликом горења у складу са IEC60754-2:1991
- Отпорност на притисак минимум 125N</t>
  </si>
  <si>
    <t>Остали ситан неспецифициран материјал, испорука и монтажа</t>
  </si>
  <si>
    <t>Пуштање у рад. Услуга обухвата:
- провера исправности изведене инсталације
- обука корисника,
- примопредаја и састављање записника о функционалном испитивању и пуштању у рад</t>
  </si>
  <si>
    <t>Мерење протока сигнала РЈ45 линкова са издавањем извештаја</t>
  </si>
  <si>
    <t>Укупно свега наведеног у текућој позицији.
Једним комплетом се опрема једна ИТ / електро просторија</t>
  </si>
  <si>
    <t>ИКС 353 0743 03</t>
  </si>
  <si>
    <t>МУП 07 број 152-28/14</t>
  </si>
  <si>
    <t>Површина екрана 1,02м2</t>
  </si>
  <si>
    <t>Предајна картица: капацитет 1.300.000пиксела, ДВИ ИН, 2xРЈ45 ОУТ, слично типу Novastar МСД300</t>
  </si>
  <si>
    <t>Радни напон: AC 220V/380V 47-64Hz</t>
  </si>
  <si>
    <t>Осветљај: ≥600цд/м²</t>
  </si>
  <si>
    <t>Фреквенција освежавања екрана: ≥3840Hz</t>
  </si>
  <si>
    <t>Кућиште/кабинет: Челик/Алуминијум</t>
  </si>
  <si>
    <t>Pixel pitch:  1.53мм</t>
  </si>
  <si>
    <t>Димензије екрана (ШxВ): 1280 x 800мм</t>
  </si>
  <si>
    <t>Димензије модула: 320 x 160мм</t>
  </si>
  <si>
    <t>Резолуција модула: 208 x 104пиксела</t>
  </si>
  <si>
    <t>Резолуција екрана: 832 x 520пиксела</t>
  </si>
  <si>
    <t>Тип диоде: SMD1212</t>
  </si>
  <si>
    <t>Сцан: 1/26</t>
  </si>
  <si>
    <t>Најбоља удаљеност за гледање ≥1.5м</t>
  </si>
  <si>
    <t>Пријемна картица: капацитет 512x384пx, слична типу Novastar MRV266</t>
  </si>
  <si>
    <t>ЛЕД екран индоор</t>
  </si>
  <si>
    <t>РЈ45 Модул за монтажу у печ панел, кат.6а</t>
  </si>
  <si>
    <t>НАПОМЕНА:
- свака позиција опреме обухвата испоруку, монтажу и повезивање, а свака позиција инсталационог материјала обухвата испоруку и постављање (полагање)</t>
  </si>
  <si>
    <t>5 - ТЕЛЕКОМУНИКАЦИОНЕ И СИГНАЛНЕ ИНСТАЛАЦИЈЕ</t>
  </si>
  <si>
    <t>Пасивни део мреже</t>
  </si>
  <si>
    <t>Набавка, испорука и полагање S/FTP кабла 4x2x23AWG Cat.6a за унутрашњу или спољашњу монтажу, оклопљен фолијом, са спољашњим омотачем LSZH (IEC 61034 i IEC 60754-1 i 2, самогасив према (IEC 60332-1), укупне тежине веће од 53 кг/км, с подршком за IEEE 802.3at.
Позиција обухвата потребан материјал за израду трасе, а количина је дата са резервом</t>
  </si>
  <si>
    <t>Видиковац Каблар,
део КП 3114, КО Рошци, Чачак</t>
  </si>
  <si>
    <t>Рек орман MDF за потребе свих телекомуникационих и сигналних система;
Метални рek орман 19" самостојећи, висине 21 ХУ, димензија основе 600 x 600 мм, носивости 300 Кг, са бочним страницама које се могу скидати, стакленим вратима са бравицом и кључем, отвором за улазак каблова са горње и доње стране. Орман треба да буде опремљен следећом опремом: вентилатором, прстеновима за вертикално вођење каблова, осветљењем, опремом за обележавање и уземљење ормана, осталом неспецифицираном опремом неопходном за монтажу (шине, шрафови, полице...). У орман се монтира и пасивна опрема за завршетак инсталације и панел са четком за улаз каблова</t>
  </si>
  <si>
    <t>Инсталациони материјал</t>
  </si>
  <si>
    <t>Рек и основна рековска опрема</t>
  </si>
  <si>
    <t>LTE 4G модем / рутер потпуно прилагођен за спољну употребу, PoE конекција, инсталација на стуб на крову објекта; користи се за обезбеђивање потреба за интернет конекцијом свих система; mini SIM слот, LAN порт</t>
  </si>
  <si>
    <t>Периферна опрема</t>
  </si>
  <si>
    <t>ЛЕД екран за приказивање туристичких информација и презентација.
Техничке карактеристике:</t>
  </si>
  <si>
    <t>Активни део мрежне опреме у реку</t>
  </si>
  <si>
    <t>5 Mpx dome фиксна мрежна камера ИП PoE, подешавање различитих резолуција
Висококвалитетна слика са резолуцијом од 5 Mpx
Одличне перформансе при слабом осветљењу
Ефикасна технологија компресије H.265+
Јасна слика уз јако позадинско осветљење захваљујући WDR технологији
Напредна технологија стриминга која омогућава несметан приказ уживо и самоисправљање података у лошој мрежи
Отпоран на воду и прашину (ИП67) и антивандал (ИК10)
Подршка за аларме за класификацију циљева људи или возила на уређаје. Систем може у великој мери да смањи лажне аларме које генеришу циљеви који нису људи или возила, значајно побољшавајући ефикасност и ефективност аларма.
Широки динамички опсег; Дан и ноћ: ИР филтер; Подешавање угла Померање, нагиб, ротација
Видео компресија: H.265/H.264/H.264+/H.265+, Прекидач дан/ноћ, аутоматски распоред; Побољшање слике; Подешавања слике: Режим ротирања, засићење, осветљеност, контраст, оштрина, појачање, подесив баланс белог, Алармни улази и излази; Уграђени микрофон; Складиштење на НВР; Ethernet интерфејс РЈ45 10 М/100 М самоприлагодљиви Еthernet порт</t>
  </si>
  <si>
    <t>PoE Свич 16-портни, уградња у рек орман; користи се за потребе свих система;
Управљив, 100 Мегабитни L2 свич; управљање помоћу апликације или cloud wеб портала, брзо подешавање, мониторисање и управљање. Такође, управљање могуће локално кроз wеб графички интерфејс. Садржи 16 комада РЈ-45 10/100/1000 PoE портa, као и 2 комада РЈ-45, 1Gb порта за аплинк;
Подршка за разноврсне мрежне функционалности, као што су дефинисање VLAN, агрегација линкова, виртуелно рутирање редундантних протокола, мапирање, надзирање портова, filtering, sampling, load balancing, rate limiting, class of service (CoS), као и остале кључне функције за рад мрежне етернет инфраструктуре високих перформанси</t>
  </si>
  <si>
    <t>NVR - Мрежни видео рекордер, 8-канални, највише 3U мрежни снимач са подршком за H.265+/H.265 / H.264+/H.264 видео формате
Може се повезати до 8 ИП камера
Могућност прикључења најмање 2 комада САТА ХДД за континуирано снимање видео записа, РАИД 5 подршка; Синхрона репродукција; подршка за различите резолуције снимања; Мрежни интерфејс РЈ-45 10/100/1000 Мbps, самоприлагодљиви Ethernet интерфејс
испорука, монтажа, повезивање</t>
  </si>
  <si>
    <t>УПС уређај за беспрекидно напајање, постављање на дно река
- On-line double conversion (VFI)
- Снага: 4000ВА / 3600W, Фактор снаге(Цос Фи): 0.9
- Номинални улазни напон: 220 - 230 - 240Vac
- 276 Vac при 100% оптерећења
- Улазна фреквенција: 50 Hz / 60 Hz ± 5 HZ
- Корекција улазног фактора снаге: &gt; 0.98
- Струјно изобличење THDi: &lt;=5%
- Толеранција напона на бy-пасс-у: 180 - 264Vac
- Номинални напон на излазу: 220 - 230 - 240 Vac
- Дисторзија излазног напона при линеарном / не-линеарном оптерећењу: &lt; 1% / ≤3%
- Капацитет преоптерећења: 100% - 110% за 1 минут; 110% - 133% активира бyпасс након 1 минут, гашење након 1 сат,
133%-150% ктивира бyпасс након 5 сек. гашење након 10 мин, &gt;150% 0,5 секунди
- Аутономија: 7 минута при пуном оптерећењу.
- Време пуњења батерије: 4-6 сати
- Тоwер / рацк монтажа
- Комуникација: УСБ порт, РС232 порт, слот за комуникационе картице
- Стандарди: ЕН 62040-1:2008; ЕН 62040-1/ЕЦ:2009; ЕН 62040-1/А1:2013 анд Дирецтиве 2014/35/ЕУ; ЕН 62040-2 анд Дирецтиве 2014/30/ЕУ</t>
  </si>
  <si>
    <t>10</t>
  </si>
  <si>
    <t>18</t>
  </si>
  <si>
    <t>19</t>
  </si>
  <si>
    <t>5 Mpx bullet фиксна мрежна камера ИП PoE, подешавање различитих резолуција
Висококвалитетна слика са резолуцијом од 5 Мpx
Одличне перформансе при слабом осветљењу
Ефикасна технологија компресије H.265+
Јасна слика уз јако позадинско осветљење захваљујући WDR технологији
Напредна технологија стриминга која омогућава несметан приказ уживо и самоисправљање података у лошој мрежи
Отпорна на воду и прашину (IP67)
Подршка за аларме, Систем може у великој мери да смањи лажне аларме које генеришу циљеви који нису људи или возила, значајно побољшавајући ефикасност и ефективност аларма.
Широки динамички опсег; Дан и ноћ: ИР филтер; Подешавање угла, Померање, нагиб и ротација.
Етхернет интерфејс: 1 РЈ45 10 М/100 М самоприлагодљиви Ethernet порт;</t>
  </si>
  <si>
    <t>HardDisk 8TB за видео обезбеђење, прилагођен раду у режиму 24/7
испорука, монтажа, повезивање</t>
  </si>
  <si>
    <t>Монитор мале дијагонале за потребе видео надзора; повезивање на NVR, постављање у рек на полицу</t>
  </si>
  <si>
    <t>9</t>
  </si>
  <si>
    <t>Детекција покрета, видео аларм за неовлашћено коришћење; откривање промене сцене, Снимање лица, детекција преласка линија, детекција упада, детекција улаза у регион, детекција изласка региона; отпремање на NAS/меморијску картицу/FTP, обавештавање центра за надзор, покретање снимања, снимање окидача, слање е-поште, звучно упозорење;
Анти-треперење, огледало, маска приватности
Пожељни атести: EMC:FCC SDoC (47 CFR Part 15, Subpart B); CE-EMC (EN 55032: 2015, EN 61000-3-2: 2019, EN 61000-3-3: 2013, EN 50130-4: 2011 +A1: 2014); RCM (AS/NZS CISPR 32: 2015); IC VoC (ICES-003: Issue 6, 2019); KC (KN 32: 2015, KN 35: 2015);Safety:UL (UL 60950-1); CB (IEC 60950-1:2005 + Am 1:2009 + Am 2:2013, IEC 62368-1:2014); CE-LVD (EN 60950-1:2006+A2:2013, IEC 62368-1:2014+A11:2017); BIS (IS 13252(Part 1):2010+A1:2013+A2:2015); LOA (SANS IEC60950-1); Environment: CE-RoHS (2011/65/EU); WEEE (2012/19/EU); Reach (Regulation (EC) No 1907/2006) Protection: IP67 (IEC 60529-2013), IK10 (IEC 62262:2002).
Позиција обухвата и одговарајући носач</t>
  </si>
  <si>
    <t>Детекција покрета, видео аларм за неовлашћено коришћење, откривање промене сцене, детекција аудио изузетака Функција Снимање лица; Заштита периметра, детекција преласка линија, детекција упада, детекција улаза у регион, детекција изласка региона; Отпремање на НАС/меморијску картицу/ФТП, обавештавање центра за надзор, покретање снимања, слање е-поште, Анти-треперење, огледало, маска приватности
Услови покретања и рада: -30 °C до 60 °C; Влажност 95% или мање (без кондензације); Напајање: 12 VDC ± 25%, заштита од обрнутог поларитета PoE: 802.3ат, класа 4;
Пожељни атести: EMC:FCC SDoC (47 CFR Part 15, Subpart B); CE-EMC (EN 55032: 2015, EN 61000-3-2: 2019, EN 61000-3-3: 2013, EN 50130-4: 2011 +A1: 2014); RCM (AS/NZS CISPR 32: 2015); IC VoC (ICES-003: Issue 6, 2019); KC (KN 32: 2015, KN 35: 2015);Safety:UL (UL 60950-1); CB (IEC 60950-1:2005 + Am 1:2009 + Am 2:2013, IEC 62368-1:2014); CE-LVD (EN 60950-1:2006+A2:2013, IEC 62368-1:2014+A11:2017); BIS (IS 13252(Part 1):2010+A1:2013+A2:2015); LOA (SANS IEC60950-1); Environment: CE-RoHS (2011/65/EU); WEEE (2012/19/EU); Reach (Regulation (EC) No 1907/2006) Protection: IP67 (IEC 60529-2013), IK10 (IEC 62262:2002).
Позиција обухвата и одговарајући носач</t>
  </si>
  <si>
    <t>17</t>
  </si>
  <si>
    <t>Чврсти челични стуб висине минимум 3м, у комплету са опремом за анкерисање у бетонску плочу крова
Испорука, монтажа</t>
  </si>
  <si>
    <t>ЦЕВ PE ∅50;
испорука, полагање, повезивање, заптивање и чишћење трасе</t>
  </si>
  <si>
    <t>Конектор мушки RJ45 Cat.6a, за директну уградњу на инсталациони кабл AWG26-23, раван; количина обухвата потребе свих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</si>
</sst>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дин.-281A]_-;\-* #,##0.00\ [$дин.-281A]_-;_-* &quot;-&quot;??\ [$дин.-281A]_-;_-@_-"/>
    <numFmt numFmtId="165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Arial"/>
      <family val="2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6" fillId="2" borderId="4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right" vertical="top"/>
    </xf>
    <xf numFmtId="49" fontId="7" fillId="0" borderId="0" xfId="1" applyNumberFormat="1" applyFont="1" applyAlignment="1">
      <alignment vertical="center"/>
    </xf>
    <xf numFmtId="0" fontId="7" fillId="0" borderId="0" xfId="1" applyFont="1"/>
    <xf numFmtId="164" fontId="5" fillId="0" borderId="7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49" fontId="6" fillId="0" borderId="4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/>
    </xf>
    <xf numFmtId="0" fontId="7" fillId="0" borderId="0" xfId="1" applyFont="1" applyAlignment="1">
      <alignment vertical="center"/>
    </xf>
    <xf numFmtId="3" fontId="7" fillId="0" borderId="3" xfId="2" applyNumberFormat="1" applyFont="1" applyBorder="1" applyAlignment="1">
      <alignment horizontal="center" wrapText="1"/>
    </xf>
    <xf numFmtId="49" fontId="7" fillId="0" borderId="0" xfId="1" applyNumberFormat="1" applyFont="1" applyAlignment="1">
      <alignment horizontal="center" vertical="top"/>
    </xf>
    <xf numFmtId="0" fontId="6" fillId="0" borderId="0" xfId="1" applyFont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1" xfId="1" applyFont="1" applyBorder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0" fontId="7" fillId="0" borderId="0" xfId="1" applyFont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4" fontId="6" fillId="0" borderId="0" xfId="4" applyNumberFormat="1" applyFont="1" applyAlignment="1">
      <alignment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/>
    <xf numFmtId="0" fontId="4" fillId="0" borderId="1" xfId="0" applyFont="1" applyBorder="1"/>
    <xf numFmtId="0" fontId="4" fillId="0" borderId="8" xfId="0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/>
    </xf>
    <xf numFmtId="0" fontId="7" fillId="0" borderId="4" xfId="2" applyFont="1" applyBorder="1" applyAlignment="1">
      <alignment horizontal="right" vertical="top" wrapText="1"/>
    </xf>
    <xf numFmtId="4" fontId="7" fillId="0" borderId="0" xfId="0" applyNumberFormat="1" applyFont="1" applyAlignment="1">
      <alignment horizontal="right" vertical="center"/>
    </xf>
    <xf numFmtId="4" fontId="7" fillId="0" borderId="0" xfId="1" applyNumberFormat="1" applyFont="1" applyAlignment="1">
      <alignment horizontal="right"/>
    </xf>
    <xf numFmtId="0" fontId="7" fillId="0" borderId="6" xfId="1" applyFont="1" applyBorder="1" applyAlignment="1">
      <alignment horizontal="right" vertical="top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right"/>
    </xf>
    <xf numFmtId="4" fontId="7" fillId="0" borderId="11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4" fontId="7" fillId="0" borderId="2" xfId="1" applyNumberFormat="1" applyFont="1" applyBorder="1" applyAlignment="1">
      <alignment horizontal="right"/>
    </xf>
    <xf numFmtId="4" fontId="7" fillId="0" borderId="7" xfId="1" applyNumberFormat="1" applyFont="1" applyBorder="1" applyAlignment="1">
      <alignment horizontal="right"/>
    </xf>
    <xf numFmtId="0" fontId="7" fillId="0" borderId="10" xfId="1" applyFont="1" applyBorder="1" applyAlignment="1">
      <alignment horizontal="right" vertical="top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1" fontId="7" fillId="0" borderId="4" xfId="0" applyNumberFormat="1" applyFont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wrapText="1"/>
    </xf>
    <xf numFmtId="0" fontId="6" fillId="3" borderId="3" xfId="2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1" fontId="4" fillId="3" borderId="3" xfId="0" applyNumberFormat="1" applyFont="1" applyFill="1" applyBorder="1" applyAlignment="1">
      <alignment horizontal="right" wrapText="1"/>
    </xf>
    <xf numFmtId="4" fontId="7" fillId="3" borderId="3" xfId="1" applyNumberFormat="1" applyFont="1" applyFill="1" applyBorder="1" applyAlignment="1">
      <alignment horizontal="right"/>
    </xf>
    <xf numFmtId="4" fontId="7" fillId="3" borderId="5" xfId="1" applyNumberFormat="1" applyFont="1" applyFill="1" applyBorder="1" applyAlignment="1">
      <alignment horizontal="right"/>
    </xf>
    <xf numFmtId="0" fontId="7" fillId="0" borderId="3" xfId="2" applyFont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1" fontId="7" fillId="0" borderId="3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1"/>
    <xf numFmtId="4" fontId="8" fillId="0" borderId="0" xfId="1" applyNumberFormat="1" applyFont="1" applyAlignment="1">
      <alignment horizontal="right"/>
    </xf>
    <xf numFmtId="49" fontId="4" fillId="0" borderId="6" xfId="1" applyNumberFormat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0" fontId="7" fillId="0" borderId="9" xfId="1" applyFont="1" applyBorder="1" applyAlignment="1">
      <alignment horizontal="right"/>
    </xf>
    <xf numFmtId="4" fontId="5" fillId="0" borderId="5" xfId="4" applyNumberFormat="1" applyFont="1" applyBorder="1" applyAlignment="1">
      <alignment horizontal="right" vertical="center" wrapText="1"/>
    </xf>
    <xf numFmtId="0" fontId="8" fillId="0" borderId="8" xfId="1" applyFont="1" applyBorder="1" applyAlignment="1">
      <alignment horizontal="right" vertical="top"/>
    </xf>
    <xf numFmtId="4" fontId="8" fillId="0" borderId="9" xfId="1" applyNumberFormat="1" applyFont="1" applyBorder="1" applyAlignment="1">
      <alignment horizontal="right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/>
    <xf numFmtId="0" fontId="6" fillId="0" borderId="0" xfId="0" applyFont="1"/>
    <xf numFmtId="1" fontId="7" fillId="3" borderId="4" xfId="0" applyNumberFormat="1" applyFont="1" applyFill="1" applyBorder="1" applyAlignment="1">
      <alignment horizontal="right" vertical="top" wrapText="1"/>
    </xf>
    <xf numFmtId="1" fontId="4" fillId="0" borderId="4" xfId="0" applyNumberFormat="1" applyFont="1" applyBorder="1" applyAlignment="1">
      <alignment horizontal="right" vertical="top" wrapText="1"/>
    </xf>
    <xf numFmtId="49" fontId="7" fillId="0" borderId="4" xfId="1" applyNumberFormat="1" applyFont="1" applyBorder="1" applyAlignment="1">
      <alignment horizontal="right" vertical="top"/>
    </xf>
    <xf numFmtId="49" fontId="7" fillId="0" borderId="6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5" fontId="4" fillId="0" borderId="9" xfId="0" applyNumberFormat="1" applyFont="1" applyBorder="1" applyAlignment="1">
      <alignment horizontal="right"/>
    </xf>
    <xf numFmtId="0" fontId="7" fillId="0" borderId="1" xfId="1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7" fillId="0" borderId="8" xfId="1" applyFont="1" applyBorder="1" applyAlignment="1">
      <alignment horizontal="right" vertical="top"/>
    </xf>
    <xf numFmtId="0" fontId="7" fillId="0" borderId="0" xfId="1" applyFont="1" applyAlignment="1">
      <alignment horizontal="justify" vertical="center" wrapText="1"/>
    </xf>
    <xf numFmtId="4" fontId="7" fillId="0" borderId="9" xfId="1" applyNumberFormat="1" applyFont="1" applyBorder="1" applyAlignment="1">
      <alignment horizontal="right"/>
    </xf>
    <xf numFmtId="0" fontId="6" fillId="0" borderId="6" xfId="1" applyFont="1" applyBorder="1" applyAlignment="1">
      <alignment horizontal="right" vertical="center"/>
    </xf>
    <xf numFmtId="4" fontId="7" fillId="0" borderId="3" xfId="1" applyNumberFormat="1" applyFont="1" applyBorder="1" applyAlignment="1">
      <alignment horizontal="right"/>
    </xf>
    <xf numFmtId="4" fontId="7" fillId="4" borderId="5" xfId="1" applyNumberFormat="1" applyFont="1" applyFill="1" applyBorder="1" applyAlignment="1">
      <alignment horizontal="right"/>
    </xf>
    <xf numFmtId="4" fontId="7" fillId="4" borderId="3" xfId="1" applyNumberFormat="1" applyFont="1" applyFill="1" applyBorder="1" applyAlignment="1">
      <alignment horizontal="right"/>
    </xf>
    <xf numFmtId="4" fontId="7" fillId="0" borderId="5" xfId="1" applyNumberFormat="1" applyFont="1" applyBorder="1" applyAlignment="1">
      <alignment horizontal="right"/>
    </xf>
    <xf numFmtId="0" fontId="4" fillId="3" borderId="3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4" fontId="6" fillId="0" borderId="3" xfId="4" applyNumberFormat="1" applyFont="1" applyBorder="1" applyAlignment="1">
      <alignment horizontal="right" wrapText="1"/>
    </xf>
    <xf numFmtId="0" fontId="7" fillId="0" borderId="4" xfId="1" applyFont="1" applyBorder="1" applyAlignment="1">
      <alignment horizontal="right" vertical="top"/>
    </xf>
    <xf numFmtId="0" fontId="7" fillId="0" borderId="3" xfId="1" applyFont="1" applyBorder="1" applyAlignment="1">
      <alignment horizontal="justify" vertical="center" wrapText="1"/>
    </xf>
    <xf numFmtId="0" fontId="6" fillId="0" borderId="2" xfId="1" applyFont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0" borderId="4" xfId="4" applyFont="1" applyBorder="1" applyAlignment="1">
      <alignment horizontal="left" vertical="center" wrapText="1"/>
    </xf>
    <xf numFmtId="0" fontId="6" fillId="0" borderId="3" xfId="4" applyFont="1" applyBorder="1" applyAlignment="1">
      <alignment horizontal="left" vertical="center" wrapText="1"/>
    </xf>
    <xf numFmtId="0" fontId="6" fillId="3" borderId="4" xfId="1" applyFont="1" applyFill="1" applyBorder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6" fillId="3" borderId="5" xfId="1" applyFont="1" applyFill="1" applyBorder="1" applyAlignment="1">
      <alignment horizontal="center" vertical="top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76199</xdr:colOff>
      <xdr:row>18</xdr:row>
      <xdr:rowOff>76199</xdr:rowOff>
    </xdr:from>
    <xdr:to>
      <xdr:col>4</xdr:col>
      <xdr:colOff>819150</xdr:colOff>
      <xdr:row>23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4" y="5372099"/>
          <a:ext cx="1562101" cy="7334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2:C16"/>
  <sheetViews>
    <sheetView view="pageBreakPreview" zoomScaleNormal="100" zoomScaleSheetLayoutView="100" workbookViewId="0"/>
  </sheetViews>
  <sheetFormatPr defaultRowHeight="12.75" x14ac:dyDescent="0.2"/>
  <cols>
    <col min="1" max="1" width="8.28515625" style="1" customWidth="1"/>
    <col min="2" max="2" width="73.28515625" style="3" customWidth="1"/>
    <col min="3" max="3" width="8.85546875" style="2" customWidth="1"/>
    <col min="4" max="16384" width="9.140625" style="2"/>
  </cols>
  <sheetData>
    <row r="2" spans="1:3" x14ac:dyDescent="0.2">
      <c r="A2" s="4"/>
      <c r="B2" s="5"/>
      <c r="C2" s="5"/>
    </row>
    <row r="3" spans="1:3" x14ac:dyDescent="0.2">
      <c r="A3" s="4"/>
      <c r="B3" s="5"/>
      <c r="C3" s="5"/>
    </row>
    <row r="4" spans="1:3" x14ac:dyDescent="0.2">
      <c r="A4" s="4"/>
      <c r="B4" s="5"/>
      <c r="C4" s="5"/>
    </row>
    <row r="5" spans="1:3" x14ac:dyDescent="0.2">
      <c r="B5" s="6"/>
    </row>
    <row r="6" spans="1:3" x14ac:dyDescent="0.2">
      <c r="B6" s="6"/>
    </row>
    <row r="7" spans="1:3" x14ac:dyDescent="0.2">
      <c r="B7" s="6"/>
    </row>
    <row r="12" spans="1:3" ht="45.75" customHeight="1" x14ac:dyDescent="0.2">
      <c r="A12" s="7"/>
      <c r="B12" s="8" t="s">
        <v>54</v>
      </c>
      <c r="C12" s="9"/>
    </row>
    <row r="13" spans="1:3" ht="21.75" customHeight="1" x14ac:dyDescent="0.2">
      <c r="A13" s="7"/>
      <c r="B13" s="8" t="s">
        <v>51</v>
      </c>
      <c r="C13" s="9"/>
    </row>
    <row r="16" spans="1:3" x14ac:dyDescent="0.2">
      <c r="A16" s="10"/>
    </row>
  </sheetData>
  <pageMargins left="0.70866141732283505" right="0.70866141732283505" top="0.74803149606299202" bottom="0.74803149606299202" header="0.31496062992126" footer="0.31496062992126"/>
  <pageSetup paperSize="9" scale="96" fitToHeight="0" orientation="portrait" r:id="rId1"/>
  <headerFooter>
    <oddHeader>&amp;C&amp;"Arial,Regular"&amp;9 5 - ТЕЛЕКОМУНИКАЦИОНЕ И СИГНАЛНЕ ИНСТАЛАЦИЈЕ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Q65"/>
  <sheetViews>
    <sheetView tabSelected="1" view="pageBreakPreview" topLeftCell="A54" zoomScaleNormal="90" zoomScaleSheetLayoutView="100" workbookViewId="0">
      <selection activeCell="L57" sqref="L57"/>
    </sheetView>
  </sheetViews>
  <sheetFormatPr defaultColWidth="8.7109375" defaultRowHeight="12.75" x14ac:dyDescent="0.2"/>
  <cols>
    <col min="1" max="1" width="7" style="26" customWidth="1"/>
    <col min="2" max="2" width="65.28515625" style="41" customWidth="1"/>
    <col min="3" max="3" width="9.140625" style="42" bestFit="1" customWidth="1"/>
    <col min="4" max="4" width="8.5703125" style="42" customWidth="1"/>
    <col min="5" max="5" width="12.7109375" style="31" bestFit="1" customWidth="1"/>
    <col min="6" max="6" width="15" style="31" customWidth="1"/>
    <col min="7" max="13" width="8.7109375" style="12"/>
    <col min="14" max="14" width="11.42578125" style="31" customWidth="1"/>
    <col min="15" max="16384" width="8.7109375" style="12"/>
  </cols>
  <sheetData>
    <row r="1" spans="1:14" x14ac:dyDescent="0.2">
      <c r="A1" s="72"/>
      <c r="B1" s="54"/>
      <c r="C1" s="50"/>
      <c r="D1" s="50"/>
      <c r="E1" s="55"/>
      <c r="F1" s="56"/>
    </row>
    <row r="2" spans="1:14" ht="49.5" customHeight="1" x14ac:dyDescent="0.2">
      <c r="A2" s="118" t="str">
        <f>Naslovna!B12</f>
        <v>Видиковац Каблар,
део КП 3114, КО Рошци, Чачак</v>
      </c>
      <c r="B2" s="119"/>
      <c r="C2" s="119"/>
      <c r="D2" s="119"/>
      <c r="E2" s="119"/>
      <c r="F2" s="120"/>
      <c r="N2" s="12"/>
    </row>
    <row r="3" spans="1:14" x14ac:dyDescent="0.2">
      <c r="A3" s="73"/>
      <c r="F3" s="74"/>
    </row>
    <row r="4" spans="1:14" ht="33.75" customHeight="1" x14ac:dyDescent="0.2">
      <c r="A4" s="118" t="str">
        <f>Naslovna!B13</f>
        <v>5 - ТЕЛЕКОМУНИКАЦИОНЕ И СИГНАЛНЕ ИНСТАЛАЦИЈЕ</v>
      </c>
      <c r="B4" s="119"/>
      <c r="C4" s="119"/>
      <c r="D4" s="119"/>
      <c r="E4" s="119"/>
      <c r="F4" s="120"/>
      <c r="N4" s="12"/>
    </row>
    <row r="5" spans="1:14" x14ac:dyDescent="0.2">
      <c r="A5" s="73"/>
      <c r="F5" s="74"/>
    </row>
    <row r="6" spans="1:14" ht="57.75" customHeight="1" x14ac:dyDescent="0.2">
      <c r="A6" s="73"/>
      <c r="B6" s="41" t="s">
        <v>50</v>
      </c>
      <c r="F6" s="74"/>
    </row>
    <row r="7" spans="1:14" ht="25.5" x14ac:dyDescent="0.2">
      <c r="A7" s="18" t="s">
        <v>6</v>
      </c>
      <c r="B7" s="19" t="s">
        <v>1</v>
      </c>
      <c r="C7" s="19" t="s">
        <v>11</v>
      </c>
      <c r="D7" s="20" t="s">
        <v>12</v>
      </c>
      <c r="E7" s="19" t="s">
        <v>4</v>
      </c>
      <c r="F7" s="21" t="s">
        <v>3</v>
      </c>
      <c r="N7" s="32"/>
    </row>
    <row r="8" spans="1:14" x14ac:dyDescent="0.2">
      <c r="A8" s="88"/>
      <c r="B8" s="30" t="s">
        <v>57</v>
      </c>
      <c r="C8" s="61"/>
      <c r="D8" s="62"/>
      <c r="E8" s="63"/>
      <c r="F8" s="64"/>
      <c r="N8" s="45"/>
    </row>
    <row r="9" spans="1:14" ht="138.75" customHeight="1" x14ac:dyDescent="0.2">
      <c r="A9" s="57">
        <v>1</v>
      </c>
      <c r="B9" s="58" t="s">
        <v>55</v>
      </c>
      <c r="C9" s="29" t="s">
        <v>8</v>
      </c>
      <c r="D9" s="59">
        <v>1</v>
      </c>
      <c r="E9" s="108"/>
      <c r="F9" s="109"/>
      <c r="N9" s="45"/>
    </row>
    <row r="10" spans="1:14" x14ac:dyDescent="0.2">
      <c r="A10" s="57"/>
      <c r="B10" s="58" t="s">
        <v>21</v>
      </c>
      <c r="C10" s="29" t="s">
        <v>8</v>
      </c>
      <c r="D10" s="59">
        <f>D9</f>
        <v>1</v>
      </c>
      <c r="E10" s="108"/>
      <c r="F10" s="109"/>
      <c r="N10" s="45"/>
    </row>
    <row r="11" spans="1:14" ht="25.5" x14ac:dyDescent="0.2">
      <c r="A11" s="57"/>
      <c r="B11" s="58" t="s">
        <v>17</v>
      </c>
      <c r="C11" s="29" t="s">
        <v>8</v>
      </c>
      <c r="D11" s="59">
        <v>1</v>
      </c>
      <c r="E11" s="108"/>
      <c r="F11" s="109"/>
      <c r="N11" s="45"/>
    </row>
    <row r="12" spans="1:14" ht="25.5" x14ac:dyDescent="0.2">
      <c r="A12" s="57"/>
      <c r="B12" s="58" t="s">
        <v>22</v>
      </c>
      <c r="C12" s="29" t="s">
        <v>8</v>
      </c>
      <c r="D12" s="59">
        <v>1</v>
      </c>
      <c r="E12" s="108"/>
      <c r="F12" s="109"/>
      <c r="N12" s="45"/>
    </row>
    <row r="13" spans="1:14" x14ac:dyDescent="0.2">
      <c r="A13" s="57"/>
      <c r="B13" s="58" t="s">
        <v>49</v>
      </c>
      <c r="C13" s="29" t="s">
        <v>8</v>
      </c>
      <c r="D13" s="59">
        <f>D12*24</f>
        <v>24</v>
      </c>
      <c r="E13" s="108"/>
      <c r="F13" s="109"/>
      <c r="N13" s="45"/>
    </row>
    <row r="14" spans="1:14" x14ac:dyDescent="0.2">
      <c r="A14" s="57"/>
      <c r="B14" s="58" t="s">
        <v>18</v>
      </c>
      <c r="C14" s="29" t="s">
        <v>8</v>
      </c>
      <c r="D14" s="59">
        <v>1</v>
      </c>
      <c r="E14" s="108"/>
      <c r="F14" s="109"/>
      <c r="N14" s="45"/>
    </row>
    <row r="15" spans="1:14" x14ac:dyDescent="0.2">
      <c r="A15" s="57"/>
      <c r="B15" s="58" t="s">
        <v>23</v>
      </c>
      <c r="C15" s="29" t="s">
        <v>8</v>
      </c>
      <c r="D15" s="59">
        <v>2</v>
      </c>
      <c r="E15" s="108"/>
      <c r="F15" s="109"/>
      <c r="N15" s="45"/>
    </row>
    <row r="16" spans="1:14" x14ac:dyDescent="0.2">
      <c r="A16" s="57"/>
      <c r="B16" s="58" t="s">
        <v>19</v>
      </c>
      <c r="C16" s="29" t="s">
        <v>8</v>
      </c>
      <c r="D16" s="59">
        <v>6</v>
      </c>
      <c r="E16" s="108"/>
      <c r="F16" s="109"/>
      <c r="N16" s="45"/>
    </row>
    <row r="17" spans="1:14" x14ac:dyDescent="0.2">
      <c r="A17" s="57"/>
      <c r="B17" s="58" t="s">
        <v>20</v>
      </c>
      <c r="C17" s="29" t="s">
        <v>8</v>
      </c>
      <c r="D17" s="59">
        <f>D9</f>
        <v>1</v>
      </c>
      <c r="E17" s="108"/>
      <c r="F17" s="109"/>
      <c r="N17" s="45"/>
    </row>
    <row r="18" spans="1:14" ht="43.5" customHeight="1" x14ac:dyDescent="0.2">
      <c r="A18" s="57"/>
      <c r="B18" s="65" t="s">
        <v>24</v>
      </c>
      <c r="C18" s="29" t="s">
        <v>8</v>
      </c>
      <c r="D18" s="59">
        <f>D13</f>
        <v>24</v>
      </c>
      <c r="E18" s="108"/>
      <c r="F18" s="109"/>
      <c r="N18" s="45"/>
    </row>
    <row r="19" spans="1:14" ht="25.5" x14ac:dyDescent="0.2">
      <c r="A19" s="57"/>
      <c r="B19" s="65" t="s">
        <v>30</v>
      </c>
      <c r="C19" s="29" t="s">
        <v>5</v>
      </c>
      <c r="D19" s="59">
        <v>1</v>
      </c>
      <c r="E19" s="110"/>
      <c r="F19" s="111"/>
      <c r="N19" s="45"/>
    </row>
    <row r="20" spans="1:14" x14ac:dyDescent="0.2">
      <c r="A20" s="88"/>
      <c r="B20" s="60" t="s">
        <v>61</v>
      </c>
      <c r="C20" s="61"/>
      <c r="D20" s="61"/>
      <c r="E20" s="112"/>
      <c r="F20" s="113"/>
    </row>
    <row r="21" spans="1:14" ht="171" customHeight="1" x14ac:dyDescent="0.2">
      <c r="A21" s="89">
        <v>2</v>
      </c>
      <c r="B21" s="65" t="s">
        <v>63</v>
      </c>
      <c r="C21" s="66" t="s">
        <v>8</v>
      </c>
      <c r="D21" s="59">
        <v>1</v>
      </c>
      <c r="E21" s="108"/>
      <c r="F21" s="111"/>
      <c r="N21" s="45"/>
    </row>
    <row r="22" spans="1:14" ht="120" customHeight="1" x14ac:dyDescent="0.2">
      <c r="A22" s="115">
        <v>3</v>
      </c>
      <c r="B22" s="116" t="s">
        <v>64</v>
      </c>
      <c r="C22" s="68" t="s">
        <v>8</v>
      </c>
      <c r="D22" s="68">
        <v>1</v>
      </c>
      <c r="E22" s="108"/>
      <c r="F22" s="111"/>
      <c r="N22" s="12"/>
    </row>
    <row r="23" spans="1:14" ht="38.25" customHeight="1" x14ac:dyDescent="0.2">
      <c r="A23" s="53">
        <v>4</v>
      </c>
      <c r="B23" s="101" t="s">
        <v>70</v>
      </c>
      <c r="C23" s="29" t="s">
        <v>8</v>
      </c>
      <c r="D23" s="29">
        <v>2</v>
      </c>
      <c r="E23" s="48"/>
      <c r="F23" s="49"/>
      <c r="N23" s="12"/>
    </row>
    <row r="24" spans="1:14" ht="36" customHeight="1" x14ac:dyDescent="0.2">
      <c r="A24" s="115">
        <v>5</v>
      </c>
      <c r="B24" s="116" t="s">
        <v>71</v>
      </c>
      <c r="C24" s="68" t="s">
        <v>8</v>
      </c>
      <c r="D24" s="68">
        <v>1</v>
      </c>
      <c r="E24" s="108"/>
      <c r="F24" s="111"/>
      <c r="N24" s="12"/>
    </row>
    <row r="25" spans="1:14" ht="314.25" customHeight="1" x14ac:dyDescent="0.2">
      <c r="A25" s="115">
        <v>6</v>
      </c>
      <c r="B25" s="116" t="s">
        <v>65</v>
      </c>
      <c r="C25" s="68" t="s">
        <v>8</v>
      </c>
      <c r="D25" s="68">
        <v>1</v>
      </c>
      <c r="E25" s="108"/>
      <c r="F25" s="111"/>
      <c r="N25" s="12"/>
    </row>
    <row r="26" spans="1:14" x14ac:dyDescent="0.2">
      <c r="A26" s="88"/>
      <c r="B26" s="60" t="s">
        <v>59</v>
      </c>
      <c r="C26" s="61"/>
      <c r="D26" s="61"/>
      <c r="E26" s="112"/>
      <c r="F26" s="113"/>
    </row>
    <row r="27" spans="1:14" ht="60" customHeight="1" x14ac:dyDescent="0.2">
      <c r="A27" s="89">
        <v>7</v>
      </c>
      <c r="B27" s="65" t="s">
        <v>58</v>
      </c>
      <c r="C27" s="66" t="s">
        <v>8</v>
      </c>
      <c r="D27" s="59">
        <v>1</v>
      </c>
      <c r="E27" s="108"/>
      <c r="F27" s="111"/>
      <c r="N27" s="45"/>
    </row>
    <row r="28" spans="1:14" ht="36.75" customHeight="1" x14ac:dyDescent="0.2">
      <c r="A28" s="46">
        <v>8</v>
      </c>
      <c r="B28" s="54" t="s">
        <v>60</v>
      </c>
      <c r="C28" s="50"/>
      <c r="D28" s="50"/>
      <c r="E28" s="51"/>
      <c r="F28" s="52"/>
      <c r="N28" s="12"/>
    </row>
    <row r="29" spans="1:14" s="70" customFormat="1" x14ac:dyDescent="0.2">
      <c r="A29" s="76"/>
      <c r="B29" s="79" t="s">
        <v>39</v>
      </c>
      <c r="C29" s="69"/>
      <c r="D29" s="69"/>
      <c r="E29" s="71"/>
      <c r="F29" s="77"/>
    </row>
    <row r="30" spans="1:14" s="70" customFormat="1" x14ac:dyDescent="0.2">
      <c r="A30" s="76"/>
      <c r="B30" s="79" t="s">
        <v>40</v>
      </c>
      <c r="C30" s="69"/>
      <c r="D30" s="69"/>
      <c r="E30" s="71"/>
      <c r="F30" s="77"/>
    </row>
    <row r="31" spans="1:14" s="70" customFormat="1" x14ac:dyDescent="0.2">
      <c r="A31" s="76"/>
      <c r="B31" s="79" t="s">
        <v>41</v>
      </c>
      <c r="C31" s="69"/>
      <c r="D31" s="69"/>
      <c r="E31" s="71"/>
      <c r="F31" s="77"/>
    </row>
    <row r="32" spans="1:14" s="70" customFormat="1" x14ac:dyDescent="0.2">
      <c r="A32" s="76"/>
      <c r="B32" s="79" t="s">
        <v>42</v>
      </c>
      <c r="C32" s="69"/>
      <c r="D32" s="69"/>
      <c r="E32" s="71"/>
      <c r="F32" s="77"/>
    </row>
    <row r="33" spans="1:14" s="70" customFormat="1" x14ac:dyDescent="0.2">
      <c r="A33" s="76"/>
      <c r="B33" s="79" t="s">
        <v>43</v>
      </c>
      <c r="C33" s="69"/>
      <c r="D33" s="69"/>
      <c r="E33" s="71"/>
      <c r="F33" s="77"/>
    </row>
    <row r="34" spans="1:14" s="70" customFormat="1" x14ac:dyDescent="0.2">
      <c r="A34" s="76"/>
      <c r="B34" s="79" t="s">
        <v>33</v>
      </c>
      <c r="C34" s="69"/>
      <c r="D34" s="69"/>
      <c r="E34" s="71"/>
      <c r="F34" s="77"/>
    </row>
    <row r="35" spans="1:14" s="70" customFormat="1" x14ac:dyDescent="0.2">
      <c r="A35" s="76"/>
      <c r="B35" s="79" t="s">
        <v>44</v>
      </c>
      <c r="C35" s="69"/>
      <c r="D35" s="69"/>
      <c r="E35" s="71"/>
      <c r="F35" s="77"/>
    </row>
    <row r="36" spans="1:14" s="70" customFormat="1" x14ac:dyDescent="0.2">
      <c r="A36" s="76"/>
      <c r="B36" s="80" t="s">
        <v>37</v>
      </c>
      <c r="C36" s="69"/>
      <c r="D36" s="69"/>
      <c r="E36" s="71"/>
      <c r="F36" s="77"/>
    </row>
    <row r="37" spans="1:14" s="70" customFormat="1" x14ac:dyDescent="0.2">
      <c r="A37" s="76"/>
      <c r="B37" s="79" t="s">
        <v>45</v>
      </c>
      <c r="C37" s="69"/>
      <c r="D37" s="69"/>
      <c r="E37" s="71"/>
      <c r="F37" s="77"/>
    </row>
    <row r="38" spans="1:14" s="70" customFormat="1" x14ac:dyDescent="0.2">
      <c r="A38" s="76"/>
      <c r="B38" s="79" t="s">
        <v>36</v>
      </c>
      <c r="C38" s="69"/>
      <c r="D38" s="69"/>
      <c r="E38" s="71"/>
      <c r="F38" s="77"/>
    </row>
    <row r="39" spans="1:14" s="70" customFormat="1" x14ac:dyDescent="0.2">
      <c r="A39" s="76"/>
      <c r="B39" s="79" t="s">
        <v>35</v>
      </c>
      <c r="C39" s="69"/>
      <c r="D39" s="69"/>
      <c r="E39" s="71"/>
      <c r="F39" s="77"/>
    </row>
    <row r="40" spans="1:14" s="70" customFormat="1" x14ac:dyDescent="0.2">
      <c r="A40" s="76"/>
      <c r="B40" s="79" t="s">
        <v>46</v>
      </c>
      <c r="C40" s="69"/>
      <c r="D40" s="69"/>
      <c r="E40" s="71"/>
      <c r="F40" s="77"/>
    </row>
    <row r="41" spans="1:14" s="70" customFormat="1" x14ac:dyDescent="0.2">
      <c r="A41" s="76"/>
      <c r="B41" s="78" t="s">
        <v>47</v>
      </c>
      <c r="C41" s="69"/>
      <c r="D41" s="69"/>
      <c r="E41" s="71"/>
      <c r="F41" s="77"/>
    </row>
    <row r="42" spans="1:14" s="70" customFormat="1" ht="24" x14ac:dyDescent="0.2">
      <c r="A42" s="76"/>
      <c r="B42" s="78" t="s">
        <v>34</v>
      </c>
      <c r="C42" s="69"/>
      <c r="D42" s="69"/>
      <c r="E42" s="71"/>
      <c r="F42" s="77"/>
    </row>
    <row r="43" spans="1:14" s="70" customFormat="1" x14ac:dyDescent="0.2">
      <c r="A43" s="76"/>
      <c r="B43" s="78" t="s">
        <v>38</v>
      </c>
      <c r="C43" s="69"/>
      <c r="D43" s="69"/>
      <c r="E43" s="71"/>
      <c r="F43" s="77"/>
    </row>
    <row r="44" spans="1:14" s="70" customFormat="1" x14ac:dyDescent="0.2">
      <c r="A44" s="76"/>
      <c r="B44" s="78" t="s">
        <v>48</v>
      </c>
      <c r="C44" s="69"/>
      <c r="D44" s="69"/>
      <c r="E44" s="71"/>
      <c r="F44" s="77"/>
    </row>
    <row r="45" spans="1:14" x14ac:dyDescent="0.2">
      <c r="A45" s="53"/>
      <c r="B45" s="47" t="s">
        <v>2</v>
      </c>
      <c r="C45" s="29" t="s">
        <v>5</v>
      </c>
      <c r="D45" s="29">
        <v>3</v>
      </c>
      <c r="E45" s="48"/>
      <c r="F45" s="49"/>
      <c r="N45" s="12"/>
    </row>
    <row r="46" spans="1:14" s="2" customFormat="1" ht="216.75" x14ac:dyDescent="0.2">
      <c r="A46" s="91" t="s">
        <v>72</v>
      </c>
      <c r="B46" s="92" t="s">
        <v>69</v>
      </c>
      <c r="C46" s="93"/>
      <c r="D46" s="94"/>
      <c r="E46" s="102"/>
      <c r="F46" s="95"/>
    </row>
    <row r="47" spans="1:14" s="2" customFormat="1" ht="228.75" customHeight="1" x14ac:dyDescent="0.2">
      <c r="A47" s="96"/>
      <c r="B47" s="97" t="s">
        <v>73</v>
      </c>
      <c r="C47" s="98"/>
      <c r="D47" s="99"/>
      <c r="E47" s="103"/>
      <c r="F47" s="100"/>
    </row>
    <row r="48" spans="1:14" x14ac:dyDescent="0.2">
      <c r="A48" s="53"/>
      <c r="B48" s="101" t="s">
        <v>2</v>
      </c>
      <c r="C48" s="29" t="s">
        <v>8</v>
      </c>
      <c r="D48" s="29">
        <v>4</v>
      </c>
      <c r="E48" s="48"/>
      <c r="F48" s="49"/>
      <c r="N48" s="12"/>
    </row>
    <row r="49" spans="1:17" s="2" customFormat="1" ht="296.25" customHeight="1" x14ac:dyDescent="0.2">
      <c r="A49" s="91" t="s">
        <v>66</v>
      </c>
      <c r="B49" s="92" t="s">
        <v>62</v>
      </c>
      <c r="C49" s="93"/>
      <c r="D49" s="94"/>
      <c r="E49" s="102"/>
      <c r="F49" s="95"/>
    </row>
    <row r="50" spans="1:17" s="2" customFormat="1" ht="282.75" customHeight="1" x14ac:dyDescent="0.2">
      <c r="A50" s="96"/>
      <c r="B50" s="97" t="s">
        <v>74</v>
      </c>
      <c r="C50" s="98"/>
      <c r="D50" s="99"/>
      <c r="E50" s="103"/>
      <c r="F50" s="100"/>
    </row>
    <row r="51" spans="1:17" x14ac:dyDescent="0.2">
      <c r="A51" s="104"/>
      <c r="B51" s="105" t="s">
        <v>2</v>
      </c>
      <c r="C51" s="29" t="s">
        <v>8</v>
      </c>
      <c r="D51" s="42">
        <v>3</v>
      </c>
      <c r="E51" s="45"/>
      <c r="F51" s="106"/>
      <c r="N51" s="12"/>
    </row>
    <row r="52" spans="1:17" x14ac:dyDescent="0.2">
      <c r="A52" s="88"/>
      <c r="B52" s="60" t="s">
        <v>52</v>
      </c>
      <c r="C52" s="61"/>
      <c r="D52" s="61"/>
      <c r="E52" s="112"/>
      <c r="F52" s="113"/>
    </row>
    <row r="53" spans="1:17" ht="102" customHeight="1" x14ac:dyDescent="0.2">
      <c r="A53" s="89">
        <v>11</v>
      </c>
      <c r="B53" s="65" t="s">
        <v>53</v>
      </c>
      <c r="C53" s="66" t="s">
        <v>7</v>
      </c>
      <c r="D53" s="59">
        <f>D54*40+20</f>
        <v>500</v>
      </c>
      <c r="E53" s="108"/>
      <c r="F53" s="111"/>
      <c r="N53" s="45"/>
    </row>
    <row r="54" spans="1:17" ht="37.5" customHeight="1" x14ac:dyDescent="0.2">
      <c r="A54" s="89">
        <v>12</v>
      </c>
      <c r="B54" s="65" t="s">
        <v>78</v>
      </c>
      <c r="C54" s="29" t="s">
        <v>8</v>
      </c>
      <c r="D54" s="59">
        <v>12</v>
      </c>
      <c r="E54" s="108"/>
      <c r="F54" s="111"/>
      <c r="N54" s="45"/>
    </row>
    <row r="55" spans="1:17" ht="68.25" customHeight="1" x14ac:dyDescent="0.2">
      <c r="A55" s="89">
        <v>13</v>
      </c>
      <c r="B55" s="65" t="s">
        <v>25</v>
      </c>
      <c r="C55" s="66" t="s">
        <v>7</v>
      </c>
      <c r="D55" s="59">
        <v>30</v>
      </c>
      <c r="E55" s="108"/>
      <c r="F55" s="111"/>
      <c r="N55" s="45"/>
    </row>
    <row r="56" spans="1:17" x14ac:dyDescent="0.2">
      <c r="A56" s="88"/>
      <c r="B56" s="60" t="s">
        <v>56</v>
      </c>
      <c r="C56" s="61"/>
      <c r="D56" s="61"/>
      <c r="E56" s="112"/>
      <c r="F56" s="113"/>
    </row>
    <row r="57" spans="1:17" ht="159" customHeight="1" x14ac:dyDescent="0.2">
      <c r="A57" s="43">
        <v>14</v>
      </c>
      <c r="B57" s="22" t="s">
        <v>26</v>
      </c>
      <c r="C57" s="23" t="s">
        <v>9</v>
      </c>
      <c r="D57" s="25">
        <v>300</v>
      </c>
      <c r="E57" s="108"/>
      <c r="F57" s="111"/>
      <c r="M57" s="24"/>
      <c r="N57" s="24"/>
      <c r="Q57" s="44"/>
    </row>
    <row r="58" spans="1:17" ht="36" customHeight="1" x14ac:dyDescent="0.2">
      <c r="A58" s="43">
        <v>15</v>
      </c>
      <c r="B58" s="22" t="s">
        <v>77</v>
      </c>
      <c r="C58" s="23" t="s">
        <v>9</v>
      </c>
      <c r="D58" s="25">
        <v>5</v>
      </c>
      <c r="E58" s="108"/>
      <c r="F58" s="111"/>
      <c r="M58" s="24"/>
      <c r="N58" s="24"/>
      <c r="Q58" s="44"/>
    </row>
    <row r="59" spans="1:17" ht="48.75" customHeight="1" x14ac:dyDescent="0.2">
      <c r="A59" s="43">
        <v>16</v>
      </c>
      <c r="B59" s="22" t="s">
        <v>76</v>
      </c>
      <c r="C59" s="23" t="s">
        <v>8</v>
      </c>
      <c r="D59" s="25">
        <v>1</v>
      </c>
      <c r="E59" s="108"/>
      <c r="F59" s="111"/>
      <c r="M59" s="24"/>
      <c r="N59" s="24"/>
      <c r="Q59" s="44"/>
    </row>
    <row r="60" spans="1:17" x14ac:dyDescent="0.2">
      <c r="A60" s="88"/>
      <c r="B60" s="60" t="s">
        <v>10</v>
      </c>
      <c r="C60" s="61"/>
      <c r="D60" s="61"/>
      <c r="E60" s="112"/>
      <c r="F60" s="113"/>
    </row>
    <row r="61" spans="1:17" x14ac:dyDescent="0.2">
      <c r="A61" s="90" t="s">
        <v>75</v>
      </c>
      <c r="B61" s="33" t="s">
        <v>27</v>
      </c>
      <c r="C61" s="29" t="s">
        <v>5</v>
      </c>
      <c r="D61" s="68">
        <v>1</v>
      </c>
      <c r="E61" s="108"/>
      <c r="F61" s="111"/>
      <c r="N61" s="45"/>
    </row>
    <row r="62" spans="1:17" x14ac:dyDescent="0.2">
      <c r="A62" s="90" t="s">
        <v>67</v>
      </c>
      <c r="B62" s="28" t="s">
        <v>29</v>
      </c>
      <c r="C62" s="29" t="s">
        <v>8</v>
      </c>
      <c r="D62" s="67">
        <f>+D54</f>
        <v>12</v>
      </c>
      <c r="E62" s="108"/>
      <c r="F62" s="111"/>
      <c r="N62" s="45"/>
    </row>
    <row r="63" spans="1:17" ht="78.75" customHeight="1" x14ac:dyDescent="0.2">
      <c r="A63" s="90" t="s">
        <v>68</v>
      </c>
      <c r="B63" s="33" t="s">
        <v>28</v>
      </c>
      <c r="C63" s="29" t="s">
        <v>5</v>
      </c>
      <c r="D63" s="68">
        <v>1</v>
      </c>
      <c r="E63" s="108"/>
      <c r="F63" s="111"/>
      <c r="N63" s="45"/>
    </row>
    <row r="65" spans="2:14" x14ac:dyDescent="0.2">
      <c r="B65" s="27"/>
      <c r="C65" s="121" t="s">
        <v>0</v>
      </c>
      <c r="D65" s="122"/>
      <c r="E65" s="114"/>
      <c r="F65" s="75">
        <f>SUM(F19:F63)</f>
        <v>0</v>
      </c>
      <c r="N65" s="34"/>
    </row>
  </sheetData>
  <mergeCells count="3">
    <mergeCell ref="A2:F2"/>
    <mergeCell ref="A4:F4"/>
    <mergeCell ref="C65:D65"/>
  </mergeCells>
  <pageMargins left="0.70866141732283505" right="0.70866141732283505" top="0.74803149606299202" bottom="0.74803149606299202" header="0.31496062992126" footer="0.31496062992126"/>
  <pageSetup paperSize="9" scale="74" fitToHeight="0" orientation="portrait" r:id="rId1"/>
  <headerFooter>
    <oddHeader>&amp;C&amp;"Arial,Regular"&amp;9 5 - ТЕЛЕКОМУНИКАЦИОНЕ И СИГНАЛНЕ ИНСТАЛАЦИЈЕ</oddHeader>
    <oddFooter>&amp;R&amp;P / &amp;N</oddFooter>
  </headerFooter>
  <rowBreaks count="5" manualBreakCount="5">
    <brk id="23" max="5" man="1"/>
    <brk id="45" max="5" man="1"/>
    <brk id="48" max="5" man="1"/>
    <brk id="55" max="5" man="1"/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theme="9"/>
    <pageSetUpPr fitToPage="1"/>
  </sheetPr>
  <dimension ref="A1:F17"/>
  <sheetViews>
    <sheetView view="pageBreakPreview" zoomScaleNormal="100" zoomScaleSheetLayoutView="100" workbookViewId="0"/>
  </sheetViews>
  <sheetFormatPr defaultRowHeight="12.75" x14ac:dyDescent="0.2"/>
  <cols>
    <col min="1" max="1" width="9.140625" style="2" customWidth="1"/>
    <col min="2" max="2" width="64.140625" style="2" customWidth="1"/>
    <col min="3" max="3" width="10" style="2" customWidth="1"/>
    <col min="4" max="4" width="12.28515625" style="2" customWidth="1"/>
    <col min="5" max="5" width="21.85546875" style="2" customWidth="1"/>
    <col min="6" max="16384" width="9.140625" style="2"/>
  </cols>
  <sheetData>
    <row r="1" spans="1:6" x14ac:dyDescent="0.2">
      <c r="A1" s="81"/>
      <c r="B1" s="82"/>
      <c r="C1" s="82"/>
      <c r="D1" s="82"/>
      <c r="E1" s="83"/>
    </row>
    <row r="2" spans="1:6" s="12" customFormat="1" ht="47.25" customHeight="1" x14ac:dyDescent="0.2">
      <c r="A2" s="118" t="str">
        <f>Naslovna!B12</f>
        <v>Видиковац Каблар,
део КП 3114, КО Рошци, Чачак</v>
      </c>
      <c r="B2" s="119"/>
      <c r="C2" s="119"/>
      <c r="D2" s="119"/>
      <c r="E2" s="120"/>
      <c r="F2" s="11"/>
    </row>
    <row r="3" spans="1:6" s="12" customFormat="1" x14ac:dyDescent="0.2">
      <c r="A3" s="73"/>
      <c r="B3" s="41"/>
      <c r="C3" s="42"/>
      <c r="D3" s="31"/>
      <c r="E3" s="74"/>
      <c r="F3" s="31"/>
    </row>
    <row r="4" spans="1:6" x14ac:dyDescent="0.2">
      <c r="A4" s="123" t="str">
        <f>Naslovna!B13</f>
        <v>5 - ТЕЛЕКОМУНИКАЦИОНЕ И СИГНАЛНЕ ИНСТАЛАЦИЈЕ</v>
      </c>
      <c r="B4" s="124"/>
      <c r="C4" s="124"/>
      <c r="D4" s="124"/>
      <c r="E4" s="125"/>
    </row>
    <row r="5" spans="1:6" x14ac:dyDescent="0.2">
      <c r="A5" s="84"/>
      <c r="B5" s="85"/>
      <c r="E5" s="86"/>
    </row>
    <row r="6" spans="1:6" x14ac:dyDescent="0.2">
      <c r="A6" s="84"/>
      <c r="B6" s="87"/>
      <c r="E6" s="86"/>
    </row>
    <row r="7" spans="1:6" s="36" customFormat="1" x14ac:dyDescent="0.25">
      <c r="A7" s="107"/>
      <c r="B7" s="117" t="str">
        <f>A4</f>
        <v>5 - ТЕЛЕКОМУНИКАЦИОНЕ И СИГНАЛНЕ ИНСТАЛАЦИЈЕ</v>
      </c>
      <c r="C7" s="35"/>
      <c r="D7" s="35"/>
      <c r="E7" s="13">
        <f>'5'!F65</f>
        <v>0</v>
      </c>
    </row>
    <row r="8" spans="1:6" x14ac:dyDescent="0.2">
      <c r="A8" s="37"/>
      <c r="B8" s="38"/>
      <c r="C8" s="38"/>
      <c r="D8" s="38"/>
      <c r="E8" s="15"/>
    </row>
    <row r="9" spans="1:6" x14ac:dyDescent="0.2">
      <c r="A9" s="39"/>
      <c r="C9" s="16" t="s">
        <v>0</v>
      </c>
      <c r="E9" s="14">
        <f>SUM(E7:E7)</f>
        <v>0</v>
      </c>
    </row>
    <row r="10" spans="1:6" x14ac:dyDescent="0.2">
      <c r="A10" s="39"/>
      <c r="C10" s="16" t="s">
        <v>13</v>
      </c>
      <c r="E10" s="14">
        <f>SUM(E9*20%)</f>
        <v>0</v>
      </c>
    </row>
    <row r="11" spans="1:6" x14ac:dyDescent="0.2">
      <c r="A11" s="37"/>
      <c r="B11" s="40"/>
      <c r="C11" s="17" t="s">
        <v>14</v>
      </c>
      <c r="D11" s="38"/>
      <c r="E11" s="15">
        <f>SUM(E9:E10)</f>
        <v>0</v>
      </c>
    </row>
    <row r="14" spans="1:6" x14ac:dyDescent="0.2">
      <c r="D14" s="2" t="s">
        <v>15</v>
      </c>
    </row>
    <row r="15" spans="1:6" x14ac:dyDescent="0.2">
      <c r="D15" s="2" t="s">
        <v>16</v>
      </c>
    </row>
    <row r="16" spans="1:6" x14ac:dyDescent="0.2">
      <c r="D16" s="2" t="s">
        <v>31</v>
      </c>
    </row>
    <row r="17" spans="4:4" x14ac:dyDescent="0.2">
      <c r="D17" s="2" t="s">
        <v>32</v>
      </c>
    </row>
  </sheetData>
  <mergeCells count="2">
    <mergeCell ref="A2:E2"/>
    <mergeCell ref="A4:E4"/>
  </mergeCells>
  <pageMargins left="0.70866141732283505" right="0.70866141732283505" top="0.74803149606299202" bottom="0.74803149606299202" header="0.31496062992126" footer="0.31496062992126"/>
  <pageSetup paperSize="9" scale="74" fitToHeight="0" orientation="portrait" r:id="rId1"/>
  <headerFooter>
    <oddHeader>&amp;C&amp;"Arial,Regular"&amp;9 5 - ТЕЛЕКОМУНИКАЦИОНЕ И СИГНАЛНЕ ИНСТАЛАЦИЈЕ</oddHeader>
    <oddFooter>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Naslovna</vt:lpstr>
      <vt:lpstr>5</vt:lpstr>
      <vt:lpstr>Рекапитулација</vt:lpstr>
      <vt:lpstr>'5'!Print_Area</vt:lpstr>
      <vt:lpstr>Naslovna!Print_Area</vt:lpstr>
      <vt:lpstr>Рекапитулација!Print_Area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Perica Glavinic</dc:creator>
  <cp:lastModifiedBy>Korisnik</cp:lastModifiedBy>
  <cp:lastPrinted>2022-10-17T08:25:59Z</cp:lastPrinted>
  <dcterms:created xsi:type="dcterms:W3CDTF">2020-09-10T12:17:04Z</dcterms:created>
  <dcterms:modified xsi:type="dcterms:W3CDTF">2023-03-25T18:44:18Z</dcterms:modified>
</cp:coreProperties>
</file>