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755" yWindow="1860" windowWidth="14205" windowHeight="11520" tabRatio="675" activeTab="6"/>
  </bookViews>
  <sheets>
    <sheet name="2.2саобраћајнице_" sheetId="17" r:id="rId1"/>
    <sheet name="3. hidrotehnicke" sheetId="6" r:id="rId2"/>
    <sheet name="4.1 elektroenergetske" sheetId="7" r:id="rId3"/>
    <sheet name="4.2 trafo stanice" sheetId="8" r:id="rId4"/>
    <sheet name="8 саобраћ.сигнал." sheetId="10" r:id="rId5"/>
    <sheet name="9 ozelenjavanje" sheetId="14" r:id="rId6"/>
    <sheet name="ЗБИРНА РЕКАПИТУЛАЦИЈА" sheetId="18" r:id="rId7"/>
  </sheets>
  <externalReferences>
    <externalReference r:id="rId8"/>
  </externalReferences>
  <calcPr calcId="145621"/>
</workbook>
</file>

<file path=xl/calcChain.xml><?xml version="1.0" encoding="utf-8"?>
<calcChain xmlns="http://schemas.openxmlformats.org/spreadsheetml/2006/main">
  <c r="D712" i="6" l="1"/>
  <c r="B85" i="7" l="1"/>
  <c r="B84" i="7"/>
  <c r="B83" i="7"/>
  <c r="B82" i="7"/>
  <c r="B81" i="7"/>
  <c r="B80" i="7"/>
  <c r="B825" i="6" l="1"/>
  <c r="B824" i="6"/>
  <c r="B823" i="6"/>
  <c r="B822" i="6"/>
  <c r="B821" i="6"/>
  <c r="D782" i="6"/>
  <c r="D781" i="6"/>
  <c r="D790" i="6" s="1"/>
  <c r="D777" i="6"/>
  <c r="D778" i="6" s="1"/>
  <c r="F25" i="18"/>
  <c r="F24" i="18"/>
  <c r="F23" i="18"/>
  <c r="F22" i="18"/>
  <c r="F21" i="18"/>
  <c r="F20" i="18"/>
  <c r="D58" i="14"/>
  <c r="D783" i="6" l="1"/>
  <c r="F27" i="18"/>
  <c r="D787" i="6" l="1"/>
  <c r="D785" i="6"/>
  <c r="D784" i="6"/>
  <c r="D786" i="6" l="1"/>
  <c r="A771" i="6"/>
  <c r="A767" i="6"/>
  <c r="A766" i="6"/>
  <c r="D706" i="6"/>
  <c r="B69" i="6"/>
  <c r="B73" i="6"/>
  <c r="B72" i="6"/>
  <c r="B71" i="6"/>
  <c r="B70" i="6"/>
  <c r="D22" i="6" l="1"/>
  <c r="D28" i="6" s="1"/>
  <c r="A606" i="6"/>
  <c r="A602" i="6"/>
  <c r="A601" i="6"/>
  <c r="D566" i="6"/>
  <c r="A511" i="6"/>
  <c r="A507" i="6"/>
  <c r="A506" i="6"/>
  <c r="D459" i="6"/>
  <c r="A405" i="6"/>
  <c r="A401" i="6"/>
  <c r="A400" i="6"/>
  <c r="D353" i="6"/>
  <c r="A299" i="6"/>
  <c r="A295" i="6"/>
  <c r="A294" i="6"/>
  <c r="D263" i="6"/>
  <c r="A203" i="6"/>
  <c r="A199" i="6"/>
  <c r="A198" i="6"/>
  <c r="D133" i="6"/>
  <c r="B102" i="17"/>
  <c r="B104" i="17"/>
  <c r="B103" i="17"/>
</calcChain>
</file>

<file path=xl/sharedStrings.xml><?xml version="1.0" encoding="utf-8"?>
<sst xmlns="http://schemas.openxmlformats.org/spreadsheetml/2006/main" count="1877" uniqueCount="725">
  <si>
    <t>1.1</t>
  </si>
  <si>
    <t>kom</t>
  </si>
  <si>
    <t>1.2</t>
  </si>
  <si>
    <t>1.3</t>
  </si>
  <si>
    <t>1.4</t>
  </si>
  <si>
    <t>1.5</t>
  </si>
  <si>
    <t>ком</t>
  </si>
  <si>
    <t>ЗЕМЉАНИ РАДОВИ</t>
  </si>
  <si>
    <t>5</t>
  </si>
  <si>
    <t>6</t>
  </si>
  <si>
    <t>7</t>
  </si>
  <si>
    <t>8</t>
  </si>
  <si>
    <t>9</t>
  </si>
  <si>
    <t>1</t>
  </si>
  <si>
    <t>2</t>
  </si>
  <si>
    <t>3</t>
  </si>
  <si>
    <t>4</t>
  </si>
  <si>
    <t>ПРИПРЕМНИ РАДОВИ</t>
  </si>
  <si>
    <t>2.</t>
  </si>
  <si>
    <t>1.</t>
  </si>
  <si>
    <t>Обрачун по м готовог цевовода.</t>
  </si>
  <si>
    <t>m</t>
  </si>
  <si>
    <t>3.</t>
  </si>
  <si>
    <t>4.</t>
  </si>
  <si>
    <t>5.</t>
  </si>
  <si>
    <t>7.</t>
  </si>
  <si>
    <t>8.</t>
  </si>
  <si>
    <t>9.</t>
  </si>
  <si>
    <t>ком.</t>
  </si>
  <si>
    <t>10.</t>
  </si>
  <si>
    <t>Затрпавање рова песком</t>
  </si>
  <si>
    <t>Обрачун се врши по м3 уграђеног песка у збијеном стању, за сав потребан рад и материјал.</t>
  </si>
  <si>
    <t>Затрпавање рова замљом из ископа</t>
  </si>
  <si>
    <t>Затрпавање рова замљом из ископа са набијањем у слојевима од 30 цм, до природне збијености.</t>
  </si>
  <si>
    <t>Обрачун се врши по м3 затрпаног рова у сабијеном стању, за сав рад и материјал.</t>
  </si>
  <si>
    <t>Ценом позиције обухваћен је одвоз ископаног материјала до депоније СТД 5 км, истовар и планирање материјала.</t>
  </si>
  <si>
    <t>Обрачун се врши по м3 одвеженог материјала у збијеном стању, за сав потребан рад и материјал.</t>
  </si>
  <si>
    <t>компл.</t>
  </si>
  <si>
    <t>м</t>
  </si>
  <si>
    <t>м'</t>
  </si>
  <si>
    <t>24</t>
  </si>
  <si>
    <t>м2</t>
  </si>
  <si>
    <t>РЕКАПИТУЛАЦИЈА</t>
  </si>
  <si>
    <t>САОБРАЋАЈНИ ЗНАКОВИ</t>
  </si>
  <si>
    <t>Знакови опасности</t>
  </si>
  <si>
    <t>Знакови изричитих наредби - набавка и испорука</t>
  </si>
  <si>
    <t>II-1 (троугаони странице a900,класа 2)</t>
  </si>
  <si>
    <t>II-3 (пречник круга Ф600, класа 1)</t>
  </si>
  <si>
    <t>II-4 (пречник круга Ф600, класа 1)</t>
  </si>
  <si>
    <t>II-43.1 (пречник круга Ф600, класа 1)</t>
  </si>
  <si>
    <t>II-44.1 (пречник круга Ф600, класа 1)</t>
  </si>
  <si>
    <t>Знакови обавештења - набавка и испорука</t>
  </si>
  <si>
    <t>III-2 (квадратни 600х600, класа 1)</t>
  </si>
  <si>
    <t>III-29 (квадратни 900х600, класа 1)</t>
  </si>
  <si>
    <t>III-29.1 (квадратни 900х600, класа 1)</t>
  </si>
  <si>
    <t>III-29.1 (квадратни 900х600, класа 2)</t>
  </si>
  <si>
    <t>III-30 (квадратни 600х600, класа 1)</t>
  </si>
  <si>
    <t>Допунске табле</t>
  </si>
  <si>
    <t>IV-5 ("Осим за ПП и возила са дозволом") (Правоугаони 600х250, класа 1 - бела основа)</t>
  </si>
  <si>
    <t>IV-5 ("Осим за ПП и возила са дозволом") (Правоугаони 600х250, класа 1 - плава основа)</t>
  </si>
  <si>
    <t>IV-6 (правоугаони 600х300, класа 1)</t>
  </si>
  <si>
    <t>IV-21 (правоугаони 600х300, класа 1)</t>
  </si>
  <si>
    <t>Носачи саобраћајних знакова</t>
  </si>
  <si>
    <t>Набавка једностубних цевних носача</t>
  </si>
  <si>
    <t>дужине 3.4m</t>
  </si>
  <si>
    <t>дужине 3.6m</t>
  </si>
  <si>
    <t>дужине 3.8m</t>
  </si>
  <si>
    <t>дужине 4.3m</t>
  </si>
  <si>
    <t>дужине 4.5m</t>
  </si>
  <si>
    <t>1.6</t>
  </si>
  <si>
    <t>Монтажно демонтажни радови</t>
  </si>
  <si>
    <t>Монтажа табле саобраћајног знака</t>
  </si>
  <si>
    <t>Монтажа стуба саобраћајног знака</t>
  </si>
  <si>
    <t>УКУПНО САОБРАЋАЈНИ ЗНАКОВИ:</t>
  </si>
  <si>
    <t>ОЗНАКЕ НА ПУТУ</t>
  </si>
  <si>
    <t>Обележавање пута белом бојом</t>
  </si>
  <si>
    <t>Уздужне ознаке на путу</t>
  </si>
  <si>
    <t>Неиспрекидана линија ширине 0.12m</t>
  </si>
  <si>
    <r>
      <t>m</t>
    </r>
    <r>
      <rPr>
        <sz val="10"/>
        <color theme="1"/>
        <rFont val="Calibri"/>
        <family val="2"/>
        <charset val="238"/>
      </rPr>
      <t>²</t>
    </r>
  </si>
  <si>
    <t>Испрекидана линија  растера (1+1) ширине 0.12m</t>
  </si>
  <si>
    <t>Испрекидана линија растера (3+3) ширине 0.12m</t>
  </si>
  <si>
    <t>2.2</t>
  </si>
  <si>
    <t>Попречне ознаке на путу</t>
  </si>
  <si>
    <t>Испрекидана линија заустављања  
V-1.2</t>
  </si>
  <si>
    <t>2.3</t>
  </si>
  <si>
    <t>Остале ознаке на путу</t>
  </si>
  <si>
    <t>Обележавање пута жутом бојом</t>
  </si>
  <si>
    <t>Паркинг место за особе са инвалидитетом - V-17.3</t>
  </si>
  <si>
    <t>Удвојено паркинг место за управно паркирање за особе са инвалидитетом</t>
  </si>
  <si>
    <t>Паркинг место за аутобусе</t>
  </si>
  <si>
    <t>УКУПНО ОЗНАКЕ НА ПУТУ:</t>
  </si>
  <si>
    <t>Израда Пројекта саобраћаја и саобраћајне сигнализације за време извођења радова и осигурање и обезбеђење одвијања саобраћаја одговарајућом саобраћајном сигнализацијом и опремом (хоризонталном, вертикалном и светлосном сигнализацијом) за време извођења радова</t>
  </si>
  <si>
    <t>3.1</t>
  </si>
  <si>
    <t>Израда Пројекта саобраћаја и саобраћајне сигнализације за време извођења радова у складу са синхрон планом који обухвата све радове</t>
  </si>
  <si>
    <t>УКУПНО:</t>
  </si>
  <si>
    <t>3.2</t>
  </si>
  <si>
    <t>Прибављање решења о измени саобраћаја за време извођења радова, као и сви трошкови услова и сагласности надлежних институција и предузећа за привремено заузеће саобраћајних површина и друге неопходне таксе</t>
  </si>
  <si>
    <t>3.3</t>
  </si>
  <si>
    <t>Набавка, транспорт, монтажа  одржавање неопходне саобраћајне сигнализације и опреме за све време извођења радова, као и уклањање након завршетка радова</t>
  </si>
  <si>
    <t>* Напомена: Код израде пројекта треба водити рачуна да извођач радова треба да обухвати све радове предвиђене уговором и да прилагоди саобраћајни пројекат са технологијом радова.При томе да се у сваком тренутку оствари неопходан ниво безбедности свих учесника у саобраћају и посебно обратити пажњу на рањиве категорије (пешаци и бициклисти). Пројектом регулисати и ускладити постојећи режим саобраћаја, у зависности од фазности радова, и тако да се добију минимални губици на мрежи.</t>
  </si>
  <si>
    <t xml:space="preserve">  РЕКАПИТУЛАЦИЈА:</t>
  </si>
  <si>
    <t>САОБРАЋАЈНА СИГНАЛИЗАЦИЈА ЗА ВРЕМЕ ИЗВОЂЕЊА РАДОВА</t>
  </si>
  <si>
    <t>УКУПНО РАДОВИ:</t>
  </si>
  <si>
    <t>РАЗВОДНИ ОРМАНИ</t>
  </si>
  <si>
    <t>УКУПНО РАЗВОДНИ ОРМАНИ</t>
  </si>
  <si>
    <t>Неспецифициран ситан-монтажни материјал</t>
  </si>
  <si>
    <t>РАСВЕТА</t>
  </si>
  <si>
    <t>Набавка, испорука и монтажа светиљке:</t>
  </si>
  <si>
    <t>ДОКУМЕНТАЦИЈА</t>
  </si>
  <si>
    <t>Испитивање и мерење отпора изолованости комплетне инсталације енергетике у инфраструктури, мерење импедансе петљи квара, мерење непрекидности заштитног проводника са издавањем атеста о резултатима мерења.</t>
  </si>
  <si>
    <t>компл</t>
  </si>
  <si>
    <t>Пројекат изведеног објекта за комплетну електроенергетску инсталацију у инфраструктури комплекса</t>
  </si>
  <si>
    <t>Израда упуства за коришћење и одржавање предметних електроенергетских инсталација</t>
  </si>
  <si>
    <t>Обука корисника за основни рад са системима.</t>
  </si>
  <si>
    <t>УКУПНО ДОКУМЕНТАЦИЈА</t>
  </si>
  <si>
    <t>4.1</t>
  </si>
  <si>
    <t>ЕЛЕКТРОЕНЕРГЕТСКЕ ИНСТАЛАЦИЈЕ</t>
  </si>
  <si>
    <t>НАПОМЕНА:
спецификација је у виду процене, рађена на основу доступних информација:</t>
  </si>
  <si>
    <t>ТРАНСФОРМАТОРСКА СТАНИЦА</t>
  </si>
  <si>
    <t>Испорука и монтажа заштитне опреме у ТС:
 ▪   Једнополне шеме ТС урађене од пластичне масе 
     црвене боје за 20кV страну и љубичасте за 0,4 кV на
     унутрашњој страни врата развода 20 и 0,4 кV (ком. 1);
 ▪   Упутства за пружање прве помоћи повређенима од
     електричне струје  (ком. 4);
 ▪   Упутства за руковање "Златна правила" (ком. 1);
 ▪   Таблица са упозорењем на опасност са 
     спољне стране врата  (ком. 1);
 ▪   Натписних плочица и ознака;
 ▪   Црвене заштитне греде са опоменском таблицом 
     у трафо одељењу  (ком. 3);
 ▪   Таблице максимално дозвољених вредности 
     отпорности уземљења трафостанице;
 ▪   Таблице са подацима о врсти заштите од превисоког 
     напона додира у нисконапонској мрежи  (ком. 1);
 ▪   Потребног броја опоменских таблица;
Укупно за рад, материјал и транспорт.</t>
  </si>
  <si>
    <t>Мерење отпорности распростирања уземљивача здруженог уземљења ТС 20/0,4 кV, што обухвата:
 ▪   Мерење укупног отпора распростирања уземљивача     здруженог уземљења ТС. (Измерена вредност мора      да буде мања од вредности исказане у прорачуну).      Ово мерење извршити уз претходно повезивање на      основни уземљивач ТС свих других елемената      уземљивачког система који су и у нормалном      погону повезани (нпр.: плаштеви каблова, темељни      уземљивачи и др.).
 ▪   Преглед свих спојева и везе између неутралне и      заштитне сабирнице развода 0,4 кV, са постављањем      натписне таблице за здружено уземљење и      пломбирање споја на испитној спојници.
Укупно за рад, материјал и транспорт.</t>
  </si>
  <si>
    <t>Допунски и завршни радови у трафостаници. 
Организација градилишта, додатни уземљивачи, допунска мерења, допунске заштитне мере, оправке оштећених површина, постављање таблица за упозорење, непредвиђени радови и трошкови, детаљан преглед извршених радова, испитивања, атести и пробни погон ТС.  Технички преглед објекта, израда елабората изведеног стања, пријем и стављање објекта у редован погон.</t>
  </si>
  <si>
    <t>ОПИС ПОЗИЦИЈЕ</t>
  </si>
  <si>
    <t>УКУПНА ЦЕНА</t>
  </si>
  <si>
    <t>ЈЕДИН. МЕРЕ</t>
  </si>
  <si>
    <t>КОЛИЧИНА</t>
  </si>
  <si>
    <t>ЈЕДИНИЧНА ЦЕНА</t>
  </si>
  <si>
    <t>БРОЈ ПОЗ.</t>
  </si>
  <si>
    <t>Исколчавање и обележавање трасе и објеката. Обрачун изведених радова врши се по  m’ исколчане трасе.</t>
  </si>
  <si>
    <t>Сечење дрвећа</t>
  </si>
  <si>
    <t>пречника 10-20 цм</t>
  </si>
  <si>
    <t>Уклањање пањева и корења</t>
  </si>
  <si>
    <t>м1</t>
  </si>
  <si>
    <t>на коловозу</t>
  </si>
  <si>
    <t>на пешачким стазама</t>
  </si>
  <si>
    <t>на паркинзима</t>
  </si>
  <si>
    <t>a) коловоза (д=30 цм постељица + остатак насипа до коте набијеног подтла)</t>
  </si>
  <si>
    <t>б)паркинга (д=30 цм постељица+ остатак насипа до коте набијеног подтла)</t>
  </si>
  <si>
    <t>в) пешачких стаза (д=20 цм постељица+ остатак насипа до коте набијеног подтла)</t>
  </si>
  <si>
    <t>a) коловоза</t>
  </si>
  <si>
    <t>б)паркинга</t>
  </si>
  <si>
    <t>в) пешачких стаза</t>
  </si>
  <si>
    <t>КОЛОВОЗНА КОНСТРУКЦИЈА</t>
  </si>
  <si>
    <t>a) на коловозу д= 25 цм</t>
  </si>
  <si>
    <t>б)на паркинзима д= 30 цм</t>
  </si>
  <si>
    <t xml:space="preserve">в) на пешачким стазама   д=20 цм </t>
  </si>
  <si>
    <t xml:space="preserve">a) на  коловозу д= 15 цм </t>
  </si>
  <si>
    <t xml:space="preserve">Израда тротоара и паркинга од бетонских елемената
</t>
  </si>
  <si>
    <t>Полагање бетонских ивичњака</t>
  </si>
  <si>
    <t>a)Полагање бетонских ивичњака белих  18/24 (усправни h=+12 cm) на саобраћајници</t>
  </si>
  <si>
    <t>б)Полагање бетонских ивичњака белих  18/12 (усправни h=+2 cm и утопљени х= 0 цм) на пешачким површинама</t>
  </si>
  <si>
    <t xml:space="preserve">в)Полагање бетонских ивичњака белих  12/18 (усправни, h=+6 cm) на паркинзима </t>
  </si>
  <si>
    <t>г)Полагање бетонских ивичњака белих  18/12 (усправни h=+4 cm) на паркинзима</t>
  </si>
  <si>
    <t>СПОРТСКА И ДЕЧИЈА ИГРАЛИШТА</t>
  </si>
  <si>
    <t>Израда доњег носећег слоја од дробљеног каменог агрегата 0-31.5mm дебљине 25cm. Обрачунава се и плаћа по m3 уграђеног и набијеног слоја.</t>
  </si>
  <si>
    <t>Израда битуменизираног носећег слоја БНС 22sA дебљине 6cm. Обрачунава се и плаћа по m2 изведене површине.</t>
  </si>
  <si>
    <t>Израда хабајућег слоја AБ8 дебљине 3cm. Обрачунава се и плаћа по m2 изведене површине.</t>
  </si>
  <si>
    <t>Полагање гумених плоча димензија 50цм x 50цм x 4,0цм од мешавине рециклиране гуме (гранулат) и полиуретанског везива израђене пресовањем у калупу, са обореним ивицама. Доњи слој од црног гранулата а горњи, завршни слој од гранулата у боји (бордо), гушће пресован. Плоче морају бити израдјене у свему у складу са провереним технолошким процесом.</t>
  </si>
  <si>
    <t>Набавка, испорука и уградња тартан подлоге за тениске терене. Подлога се наноси у два слоја и изводи се машинским путем финишером и наменстком машином за прскање. Први слој се изводи ливањем СБР гуме гранулације 1-4мм и ПУ на дебњину од 10мм. Пре тога подлога се отпрашује  и наноси на одговарајући прајмер који служи као везиво између асфалта и тартан подлоге. Други слој се наноси шприцањем под високим притиском под углом од 45 степени и ради се из две руке са наменском машином за прскање ЕПДМ гуме гранулације  0.5-1.5мм теракот бојена дебљину слоја од 3мм којим се добија храпави слој погодан за стартност и трчање. Уклупна дебљина тартан подлоге је минимално 13мм. У цену су урачунати и исцртавање линија за спортове према скици из пројекта.</t>
  </si>
  <si>
    <t>Набавка и транспорт материјала за израду оивичења тротоара бетонским ивичњацима према детаљима датим у пројекту. Ивичњаци се уграђују на слоју свежег бетона МБ20. Бетонски ивичњаци су димензија 8/20cm. Обрачунава се и плаћа по m' уграђеног ивичњака.</t>
  </si>
  <si>
    <r>
      <t>м</t>
    </r>
    <r>
      <rPr>
        <vertAlign val="superscript"/>
        <sz val="11"/>
        <rFont val="Arial Narrow"/>
        <family val="2"/>
        <charset val="238"/>
      </rPr>
      <t>1</t>
    </r>
  </si>
  <si>
    <r>
      <rPr>
        <b/>
        <sz val="11"/>
        <rFont val="Arial Narrow"/>
        <family val="2"/>
        <charset val="238"/>
      </rPr>
      <t>Рушење постојећег коловоза</t>
    </r>
    <r>
      <rPr>
        <sz val="11"/>
        <rFont val="Arial Narrow"/>
        <family val="2"/>
        <charset val="238"/>
      </rPr>
      <t xml:space="preserve">  у слоју d=35.0cm                                 Обрачун изведених радова врши се се по  m² порушеног коловоза за сав рад, материјал и транспорт.</t>
    </r>
  </si>
  <si>
    <r>
      <rPr>
        <b/>
        <sz val="11"/>
        <rFont val="Arial Narrow"/>
        <family val="2"/>
        <charset val="238"/>
      </rPr>
      <t>Рушење ивичњака свих врста</t>
    </r>
    <r>
      <rPr>
        <sz val="11"/>
        <rFont val="Arial Narrow"/>
        <family val="2"/>
        <charset val="238"/>
      </rPr>
      <t xml:space="preserve">                                                                                                                                                                                            Обрачун изведених радова врши се се по  m’ уклоњеног ивичњака, за сав рад материјал и транспорт.</t>
    </r>
  </si>
  <si>
    <r>
      <rPr>
        <b/>
        <sz val="11"/>
        <rFont val="Arial Narrow"/>
        <family val="2"/>
        <charset val="238"/>
      </rPr>
      <t>Рушење бетона</t>
    </r>
    <r>
      <rPr>
        <sz val="11"/>
        <rFont val="Arial Narrow"/>
        <family val="2"/>
        <charset val="238"/>
      </rPr>
      <t xml:space="preserve"> - пешачка стаза d=25.0cm                                        Обрачун изведених радова врши се се по  m² порушеног тротоара, за сав рад, материјал и транспорт.</t>
    </r>
  </si>
  <si>
    <r>
      <t xml:space="preserve">Припрема радних спојева за наставак асфалтних радова.                                                                                      </t>
    </r>
    <r>
      <rPr>
        <sz val="11"/>
        <rFont val="Arial Narrow"/>
        <family val="2"/>
        <charset val="238"/>
      </rPr>
      <t>Обрачун изведених радова врши се се по  m’ припремљеног коловоза за наставак.</t>
    </r>
  </si>
  <si>
    <r>
      <t>ПРОЈЕКАТ ИЗВЕДЕНОГ СТАЊА</t>
    </r>
    <r>
      <rPr>
        <sz val="11"/>
        <rFont val="Arial Narrow"/>
        <family val="2"/>
        <charset val="238"/>
      </rPr>
      <t xml:space="preserve"> Обрачун паушално за достављена 4 одшампана примерка као и примерка у дигиталној форми на CD u ACAD - "*.DWG" формату </t>
    </r>
  </si>
  <si>
    <r>
      <t xml:space="preserve">СНИМАЊЕ ИЗВЕДЕНОГ ОБЈЕКТА ОД СТРАНЕ ОВЛАШЋЕНОГ ГЕОМЕТРА </t>
    </r>
    <r>
      <rPr>
        <sz val="11"/>
        <rFont val="Arial Narrow"/>
        <family val="2"/>
        <charset val="238"/>
      </rPr>
      <t>Инвеститору се снимак предаје на крају извођења радова - пре израде окончане ситуације, у папирној ( елаборат) и дигиталној форми на CD u ACAD - "*.DWG" формату (са таблицом апсолутних кордината свих  преломних тачака на траси саобраћајнице),. Овај снимак је основа за коначни обрачун радова. Обрачун се врши паушално за све  радове на комплетној саобраћајној површини.</t>
    </r>
  </si>
  <si>
    <t>УКУПНО ПРИПРЕМНИ РАДОВИ</t>
  </si>
  <si>
    <t>УКУПНО ЗЕМЉАНИ РАДОВИ</t>
  </si>
  <si>
    <t>КОНСТРУКЦИЈА САОБРАЋАЈНИЦА И СПОРТСКИХ ТЕРЕНА</t>
  </si>
  <si>
    <t>ПРЕДМЕР И ПРЕДРАЧУН РАДОВА УЗ:</t>
  </si>
  <si>
    <t>ОБЈЕКАТ:</t>
  </si>
  <si>
    <t>Спортски комплекс у Футогу</t>
  </si>
  <si>
    <t>ИНВЕСТИТОР:</t>
  </si>
  <si>
    <t xml:space="preserve">Градска управа за грађевинско земљиште и инвестиције, Стевана Брановачког 3, Нови Сад
</t>
  </si>
  <si>
    <t>ВРСТА ТЕХНИЧКЕ ДОКУМЕНТАЦИЈЕ:</t>
  </si>
  <si>
    <t>ИДЕЈНО РЕШЕЊЕ</t>
  </si>
  <si>
    <t xml:space="preserve"> ПРОЈЕКАТ САОБРАЋАЈНИЦА</t>
  </si>
  <si>
    <t>ЕП 4309/21 -2/2</t>
  </si>
  <si>
    <t>СПОЉНО УРЕЂЕЊЕ И СПОРТСКИ ТЕРЕНИ</t>
  </si>
  <si>
    <r>
      <t>м</t>
    </r>
    <r>
      <rPr>
        <vertAlign val="superscript"/>
        <sz val="12"/>
        <rFont val="Arial"/>
        <family val="2"/>
        <charset val="238"/>
      </rPr>
      <t>1</t>
    </r>
  </si>
  <si>
    <r>
      <rPr>
        <b/>
        <sz val="12"/>
        <rFont val="Arial"/>
        <family val="2"/>
        <charset val="238"/>
      </rPr>
      <t>Рушење постојећег коловоза</t>
    </r>
    <r>
      <rPr>
        <sz val="12"/>
        <rFont val="Arial"/>
        <family val="2"/>
        <charset val="238"/>
      </rPr>
      <t xml:space="preserve">  у слоју d=35.0cm                                 Обрачун изведених радова врши се се по  m² порушеног коловоза за сав рад, материјал и транспорт.</t>
    </r>
  </si>
  <si>
    <r>
      <rPr>
        <b/>
        <sz val="12"/>
        <rFont val="Arial"/>
        <family val="2"/>
        <charset val="238"/>
      </rPr>
      <t>Рушење ивичњака свих врста</t>
    </r>
    <r>
      <rPr>
        <sz val="12"/>
        <rFont val="Arial"/>
        <family val="2"/>
        <charset val="238"/>
      </rPr>
      <t xml:space="preserve">                                                                                                                                                                                            Обрачун изведених радова врши се се по  m’ уклоњеног ивичњака, за сав рад материјал и транспорт.</t>
    </r>
  </si>
  <si>
    <r>
      <rPr>
        <b/>
        <sz val="12"/>
        <rFont val="Arial"/>
        <family val="2"/>
        <charset val="238"/>
      </rPr>
      <t>Рушење бетона</t>
    </r>
    <r>
      <rPr>
        <sz val="12"/>
        <rFont val="Arial"/>
        <family val="2"/>
        <charset val="238"/>
      </rPr>
      <t xml:space="preserve"> - пешачка стаза d=25.0cm                                        Обрачун изведених радова врши се се по  m² порушеног тротоара, за сав рад, материјал и транспорт.</t>
    </r>
  </si>
  <si>
    <r>
      <t xml:space="preserve">Припрема радних спојева за наставак асфалтних радова.                                                                                      </t>
    </r>
    <r>
      <rPr>
        <sz val="12"/>
        <rFont val="Arial"/>
        <family val="2"/>
        <charset val="238"/>
      </rPr>
      <t>Обрачун изведених радова врши се се по  m’ припремљеног коловоза за наставак.</t>
    </r>
  </si>
  <si>
    <r>
      <t>ПРОЈЕКАТ ИЗВЕДЕНОГ СТАЊА</t>
    </r>
    <r>
      <rPr>
        <sz val="12"/>
        <rFont val="Arial"/>
        <family val="2"/>
        <charset val="238"/>
      </rPr>
      <t xml:space="preserve"> Обрачун паушално за достављена 4 одшампана примерка као и примерка у дигиталној форми на CD u ACAD - "*.DWG" формату </t>
    </r>
  </si>
  <si>
    <r>
      <t xml:space="preserve">СНИМАЊЕ ИЗВЕДЕНОГ ОБЈЕКТА ОД СТРАНЕ ОВЛАШЋЕНОГ ГЕОМЕТРА </t>
    </r>
    <r>
      <rPr>
        <sz val="12"/>
        <rFont val="Arial"/>
        <family val="2"/>
        <charset val="238"/>
      </rPr>
      <t>Инвеститору се снимак предаје на крају извођења радова - пре израде окончане ситуације, у папирној ( елаборат) и дигиталној форми на CD u ACAD - "*.DWG" формату (са таблицом апсолутних кордината свих  преломних тачака на траси саобраћајнице),. Овај снимак је основа за коначни обрачун радова. Обрачун се врши паушално за све  радове на комплетној саобраћајној површини.</t>
    </r>
  </si>
  <si>
    <r>
      <rPr>
        <b/>
        <sz val="12"/>
        <rFont val="Arial"/>
        <family val="2"/>
        <charset val="238"/>
      </rPr>
      <t>Ископ хумуса дебљине д=25цм</t>
    </r>
    <r>
      <rPr>
        <sz val="12"/>
        <rFont val="Arial"/>
        <family val="2"/>
        <charset val="238"/>
      </rPr>
      <t>. Ископ хумуса обрачунат је испод планираних саобраћајница, пешачких и паркинг површина. 
Дебљина хумусног слоја који се скида одређена је по правилу пројектом на основу геомеханичких испитивања, а утврђује се и на лицу места заједно са Надзорним органом по профилима или деоницама пута. Ископани хумус који је одговарајућег квалитета искористити за хумузирање након завршетка.Обрачун изведенох радова врши се по m</t>
    </r>
    <r>
      <rPr>
        <vertAlign val="superscript"/>
        <sz val="12"/>
        <rFont val="Arial"/>
        <family val="2"/>
        <charset val="238"/>
      </rPr>
      <t>3</t>
    </r>
    <r>
      <rPr>
        <sz val="12"/>
        <rFont val="Arial"/>
        <family val="2"/>
        <charset val="238"/>
      </rPr>
      <t xml:space="preserve"> скинутог самониклог хумуса</t>
    </r>
  </si>
  <si>
    <r>
      <t>м</t>
    </r>
    <r>
      <rPr>
        <vertAlign val="superscript"/>
        <sz val="12"/>
        <rFont val="Arial"/>
        <family val="2"/>
        <charset val="238"/>
      </rPr>
      <t>3</t>
    </r>
  </si>
  <si>
    <r>
      <rPr>
        <b/>
        <sz val="12"/>
        <rFont val="Arial"/>
        <family val="2"/>
        <charset val="238"/>
      </rPr>
      <t xml:space="preserve">Ископ у широком откопу </t>
    </r>
    <r>
      <rPr>
        <sz val="12"/>
        <rFont val="Arial"/>
        <family val="2"/>
        <charset val="238"/>
      </rPr>
      <t xml:space="preserve">(испод саобраћајница, пешачких и паркинг површина) </t>
    </r>
    <r>
      <rPr>
        <b/>
        <sz val="12"/>
        <rFont val="Arial"/>
        <family val="2"/>
        <charset val="238"/>
      </rPr>
      <t xml:space="preserve">
</t>
    </r>
    <r>
      <rPr>
        <sz val="12"/>
        <rFont val="Arial"/>
        <family val="2"/>
        <charset val="238"/>
      </rPr>
      <t xml:space="preserve"> Извршити ископ у широком откопу према пројектованим котама и нагибима према  попречним профилима. Пре одпочињања ископа проверити истакнуте маркације попречних профила.
Предвиђено је да се 95% ископа изврши машинским путем а 5% ручно. Ископани земљани материјал нагурати у фигуре погодне за утовар.
 Обрачун изведених радова врши се по метру кубном ископаног самониклог материјала са гурањем до 20 м, припремљеног земљаног материјала за транспорт. </t>
    </r>
    <r>
      <rPr>
        <b/>
        <sz val="12"/>
        <rFont val="Arial"/>
        <family val="2"/>
        <charset val="238"/>
      </rPr>
      <t xml:space="preserve">
</t>
    </r>
  </si>
  <si>
    <r>
      <rPr>
        <b/>
        <sz val="12"/>
        <rFont val="Arial"/>
        <family val="2"/>
        <charset val="238"/>
      </rPr>
      <t xml:space="preserve">Набијање подтла.   </t>
    </r>
    <r>
      <rPr>
        <sz val="12"/>
        <rFont val="Arial"/>
        <family val="2"/>
        <charset val="238"/>
      </rPr>
      <t xml:space="preserve"> Након  откопавања  хумуса, и ископа    приступа се  набијању подтла, тј. равнању и збијању постојећих слојева невезаног материјала. У случају да се на извесним местима не може постићи захтевана збијеност, набијање ће се наставити уз додавање песковито- шљунковитог материјала док се не постигну жељени резултати збијености. Овај допунски рад се не плаћа посебно, већ само трошкови набавке додатног материјала. Набијање подтла извести механичким средствима. Захтева се збијеност подтла по стандардном Прокторовом поступку 100% од максималне лабораторијске збијености, а у дубини до д=50 цм. Обрачун изведенох радова врши се по квадратном метру набијеног подтла за сав рад, материјал.</t>
    </r>
  </si>
  <si>
    <r>
      <t>м</t>
    </r>
    <r>
      <rPr>
        <vertAlign val="superscript"/>
        <sz val="12"/>
        <rFont val="Arial"/>
        <family val="2"/>
        <charset val="238"/>
      </rPr>
      <t>2</t>
    </r>
  </si>
  <si>
    <r>
      <rPr>
        <b/>
        <sz val="12"/>
        <rFont val="Arial"/>
        <family val="2"/>
        <charset val="238"/>
      </rPr>
      <t xml:space="preserve">Израда насипа од песка. </t>
    </r>
    <r>
      <rPr>
        <sz val="12"/>
        <rFont val="Arial"/>
        <family val="2"/>
        <charset val="238"/>
      </rPr>
      <t>Рад на изради насипа од песка обухвата набавку песка са довозом, насипање, разастирање, потребно влажење, планирање. Обрачун изведених радова врши се по m</t>
    </r>
    <r>
      <rPr>
        <vertAlign val="superscript"/>
        <sz val="12"/>
        <rFont val="Arial"/>
        <family val="2"/>
        <charset val="238"/>
      </rPr>
      <t>3</t>
    </r>
    <r>
      <rPr>
        <sz val="12"/>
        <rFont val="Arial"/>
        <family val="2"/>
        <charset val="238"/>
      </rPr>
      <t xml:space="preserve"> готовог насипа </t>
    </r>
  </si>
  <si>
    <r>
      <rPr>
        <b/>
        <sz val="12"/>
        <rFont val="Arial"/>
        <family val="2"/>
        <charset val="238"/>
      </rPr>
      <t>Планирање и ваљање постељице</t>
    </r>
    <r>
      <rPr>
        <sz val="12"/>
        <rFont val="Arial"/>
        <family val="2"/>
        <charset val="238"/>
      </rPr>
      <t xml:space="preserve"> по пројектованим котама. Обрачун изведених радова врши се по m</t>
    </r>
    <r>
      <rPr>
        <vertAlign val="superscript"/>
        <sz val="12"/>
        <rFont val="Arial"/>
        <family val="2"/>
        <charset val="238"/>
      </rPr>
      <t>2</t>
    </r>
    <r>
      <rPr>
        <sz val="12"/>
        <rFont val="Arial"/>
        <family val="2"/>
        <charset val="238"/>
      </rPr>
      <t xml:space="preserve"> за сав рад и материјал.</t>
    </r>
  </si>
  <si>
    <r>
      <rPr>
        <b/>
        <sz val="12"/>
        <rFont val="Arial"/>
        <family val="2"/>
        <charset val="238"/>
      </rPr>
      <t xml:space="preserve">Разастирање земљаног материјала на градској депонији. </t>
    </r>
    <r>
      <rPr>
        <sz val="12"/>
        <rFont val="Arial"/>
        <family val="2"/>
        <charset val="238"/>
      </rPr>
      <t xml:space="preserve">Вишак хумуса и ископаног земљаног материјала материјала до III категорије који је довежен на депонију, разастирати на депонији у слојевима и грубо испланирати према упутству Надзорног органа.Обрачун изведених радова врши се по m3 самониклог, разастртог, материјала, за са рад и материјал. </t>
    </r>
  </si>
  <si>
    <r>
      <rPr>
        <b/>
        <sz val="12"/>
        <rFont val="Arial"/>
        <family val="2"/>
        <charset val="238"/>
      </rPr>
      <t>Транспорт материјала на градску депонију.</t>
    </r>
    <r>
      <rPr>
        <sz val="12"/>
        <rFont val="Arial"/>
        <family val="2"/>
        <charset val="238"/>
      </rPr>
      <t>Вишак ископа хумуса и земљаног материјала, трансспортовати до депоније коју одреди Инвеститор до 10 км. Обрачун изведених радова врши по метру кубном утовареног, превезеног, истовареног и грубо разастртог материјала у  самониклом стању</t>
    </r>
  </si>
  <si>
    <t xml:space="preserve"> </t>
  </si>
  <si>
    <r>
      <t xml:space="preserve">Израда носивог слоја од механички збијеног зрнастог каменог агрегата (0-31.5)мм
</t>
    </r>
    <r>
      <rPr>
        <sz val="12"/>
        <rFont val="Arial"/>
        <family val="2"/>
        <charset val="238"/>
      </rPr>
      <t>Рад обухвата набавку и уграђивање зрнастог каменог материјала у носиви слој коловозне конструкције. Радови могу почети тек кад надзорни орган прими постељицу у погледу равности, пројектованих кота и нагиба, те збијености. Материјали за израду носивог слоја могу бити: природни шљунак, дробљени камени материјал, мешавина природног шљунка и дробљеног материјала и мешавине састављене из више фракција. Сви наведени материјали морају испуњавати одређене услове у погледу механичких карактеристика, гранулометриског састава, носивости и осталих услова према важећим стандардима.
Обрачун изведених радова врши се  по метру кубном готовог изведеног носивог слоја од механички збијеног зрнастог материјала, за сав рад, материјал, набавку и транспорт каменог материјала.</t>
    </r>
  </si>
  <si>
    <r>
      <t xml:space="preserve">Израда носивог слоја од механички збијеног зрнастог каменог агрегата (0-63)мм 
</t>
    </r>
    <r>
      <rPr>
        <sz val="12"/>
        <rFont val="Arial"/>
        <family val="2"/>
        <charset val="238"/>
      </rPr>
      <t>Рад обухвата набавку и уграђивање зрнастог каменог материјала у носиви слој коловозне конструкције. Радови могу почети тек кад надзорни орган прими постељицу у погледу равности, пројектованих кота и нагиба, те збијености. Материјали за израду носивог слоја могу бити: природни шљунак, дробљени камени материјал, мешавина природног шљунка и дробљеног материјала и мешавине састављене из више фракција. Сви наведени материјали морају испуњавати одређене услове у погледу механичких карактеристика, гранулометриског састава, носивости и осталих услова према важећим стандардима.
Обрачун изведених радова врши се  по метру кубном готовог изведеног носивог слоја од механички збијеног зрнастог материјала, за сав рад, материјал, набавку и транспорт каменог материјала</t>
    </r>
    <r>
      <rPr>
        <sz val="12"/>
        <color rgb="FFFF0000"/>
        <rFont val="Arial"/>
        <family val="2"/>
        <charset val="238"/>
      </rPr>
      <t>.</t>
    </r>
  </si>
  <si>
    <r>
      <t xml:space="preserve">Израда горњег битуминизираног носивог слоја на саобраћајници (БНС22сА), d= 8 cm
</t>
    </r>
    <r>
      <rPr>
        <sz val="12"/>
        <rFont val="Arial"/>
        <family val="2"/>
        <charset val="238"/>
      </rPr>
      <t>у свему према техничкум условима. Обрачун изведенох радова врши се у метрима квадратним горње површине стварно урађеног слоја.У цени су садржани сви трошкови набавке материјала, производње и уграђивања асфалтне масе, превоз, опрема и сви остали трошкови потребни за извођење радова.</t>
    </r>
  </si>
  <si>
    <r>
      <t xml:space="preserve">Израда хабајућег слоја асфалт бетона (АБ11) на саобраћајници, d= 5 cm
</t>
    </r>
    <r>
      <rPr>
        <sz val="12"/>
        <rFont val="Arial"/>
        <family val="2"/>
        <charset val="238"/>
      </rPr>
      <t>у свему према техничкум условима. Обрачун изведенох радова врши се у метрима квадратним горње површине стварно урађеног слоја.У цени су садржани сви трошкови набавке материјала, производње и уграђивања асфалтне масе, превоз, опрема и сви остали трошкови потребни за извођење радова.</t>
    </r>
  </si>
  <si>
    <r>
      <rPr>
        <u/>
        <sz val="12"/>
        <rFont val="Arial"/>
        <family val="2"/>
        <charset val="238"/>
      </rPr>
      <t>на паркингу</t>
    </r>
    <r>
      <rPr>
        <sz val="12"/>
        <rFont val="Arial"/>
        <family val="2"/>
        <charset val="238"/>
      </rPr>
      <t xml:space="preserve"> од бетонских плоча д=8 cm, на слоју камене фракције 2/4 mm дебљине д=4cm (плоче по избору Инвеститора) </t>
    </r>
  </si>
  <si>
    <r>
      <rPr>
        <u/>
        <sz val="12"/>
        <rFont val="Arial"/>
        <family val="2"/>
        <charset val="238"/>
      </rPr>
      <t>на пешачким стазама</t>
    </r>
    <r>
      <rPr>
        <sz val="12"/>
        <rFont val="Arial"/>
        <family val="2"/>
        <charset val="238"/>
      </rPr>
      <t xml:space="preserve"> плоче упозорења, д= 6 цм по избору Инвеститора</t>
    </r>
  </si>
  <si>
    <t>Укупно:</t>
  </si>
  <si>
    <t xml:space="preserve">   РЕКАПИТУЛАЦИЈА</t>
  </si>
  <si>
    <t xml:space="preserve"> ПРОЈЕКАТ ХИДРОТЕХНИЧКИХ ИНСТАЛАЦИЈА</t>
  </si>
  <si>
    <t>ЕХ 4309/21 -3</t>
  </si>
  <si>
    <t>ГЕОДЕТСКИ РАДОВИ</t>
  </si>
  <si>
    <t>Исколчавање и обележавање трасе цевоводовода</t>
  </si>
  <si>
    <t>Пре почетка грађевинских радова извршити исколчавање и обележавање трасе водовода са издавањем протокола, као и снимање изведеног стања са уношењем података у КАТ-КОМ. Редовну контролу током извођења радова врше извођач радова и надзорни орган.</t>
  </si>
  <si>
    <t>Обрачун се врши по м' цевовода.</t>
  </si>
  <si>
    <t>-Санитарна вода</t>
  </si>
  <si>
    <t>m'</t>
  </si>
  <si>
    <t>УКУПНО – ГЕДЕТСКИ РАДОВИ</t>
  </si>
  <si>
    <t xml:space="preserve">Машински ископ рова </t>
  </si>
  <si>
    <t>Ископ рова у правоугаоном облику ширине 0,8 (1,0) м, са одлагањем материјала на једну страну на минималном одстојању 1.0 м од ивице рова, или са директним утоваром у превозно средство ради одвоза на депонију. Ценом позиције обухваћени су и сви посебни радови и трошкови везани за обележавање ископа знацима упозорења, обезбеђење и одржавање рова до комплетног извршења радова.</t>
  </si>
  <si>
    <t>Обрачун се врши по м3 ископаног материјала у сраслом стању, за сав потребан рад и материјал.</t>
  </si>
  <si>
    <t xml:space="preserve">Ручни ископ рова </t>
  </si>
  <si>
    <t>Ископ рова у правоугаоном облику ширине 1,0 и 0,8 м, са одлагањем материјала на једну страну на минималном одстојању 1.0 м од ивице рова. Ценом позиције обухваћени су и сви посебни радови и трошкови везани за обележавање ископа знацима упозорења, обезбеђење и одржавање рова до комплетног извршења радова.</t>
  </si>
  <si>
    <t>Израда постељице од песка, хп = 10 цм</t>
  </si>
  <si>
    <t>Ценом позиције обухваћена је набавка, допрема, развожење дуж рова, убацивање у ров, планирање и набијање песка. Носивост постељице треба да износи Ме&gt;15 Мпа. Предвиђен материјал за постељицу је песак типа "Дунавац".</t>
  </si>
  <si>
    <t>6.</t>
  </si>
  <si>
    <t xml:space="preserve">Транспорт вишка земље из ископа. СТД 5 км: </t>
  </si>
  <si>
    <t>ТЕСАРСКИ РАДОВИ</t>
  </si>
  <si>
    <t>Подграђивање страница рова.</t>
  </si>
  <si>
    <t xml:space="preserve">Ценом позиције је обухваћено: набавка материјала, транспорт до градилишта, развожење дуж рова, монтажу и одржавање подграде за време извођења радова, демонтажу исте, слагање, утовар и одвоз са градилишта. </t>
  </si>
  <si>
    <t>Обрачун се врши по м' рова на којем је изведена подграда, за сав потребан рад и материјал.</t>
  </si>
  <si>
    <t>УКУПНО ТЕСАРСКИ РАДОВИ</t>
  </si>
  <si>
    <t>МОНТАЖНИ РАДОВИ</t>
  </si>
  <si>
    <t>Водоводна арматура (дуктилни лив заштићен споља и изнутра ДИН 30677-2) заптивни и спојни материјал ПН10</t>
  </si>
  <si>
    <t xml:space="preserve">Набавка материјала  утовар, транспорт  до градилишта, истовар, разношење дуж рова и уградња фазонских комада, арматура и цеви, са потребним дихтунзима и спојним материјалом. Средња транспортна даљина (СТД) је 10 км..
</t>
  </si>
  <si>
    <t>Пљоснати засун са прирубницама Ø110 мм</t>
  </si>
  <si>
    <t>Зупчаста прирубница за  Ø110 мм за ПЕ цев  Ø110 мм</t>
  </si>
  <si>
    <t>Зупчаста прирубница за  Ø65 мм за ПЕ цев  Ø65 мм</t>
  </si>
  <si>
    <t>Округла капа "вода" за засун</t>
  </si>
  <si>
    <t>Заптивни прстен Ø110 мм</t>
  </si>
  <si>
    <t>Водоводне цеви</t>
  </si>
  <si>
    <t>Набавка материјала  утовар, транспорт  до градилишта, истовар, разношење дуж рова и уградња фазонских комада, арматура и цеви, са потребним дихтунзима и спојним материјалом. Средња транспортна даљина (СТД) је 10 км.</t>
  </si>
  <si>
    <t xml:space="preserve">Водоводне цеви од Полиетилена, ПЕ-100, НП10бара, Ø110 мм (НД 100 мм) </t>
  </si>
  <si>
    <t xml:space="preserve">Водоводне цеви од Полиетилена, ПЕ-100, НП10бара, Ø65 мм (НД 50 мм) </t>
  </si>
  <si>
    <t>Челичне поцинковане цеви са потребним фитинзима, Ø50 мм (6/4")</t>
  </si>
  <si>
    <t>УКУПНО МОНТАЖНИ РАДОВИ</t>
  </si>
  <si>
    <t>БЕТОНСКИ РАДОВИ</t>
  </si>
  <si>
    <t>Израда и монтажа водомерног шахта.</t>
  </si>
  <si>
    <t>Набавка, транспорт материјала за  израду водомерног шахта. Радови обухватају планирање дна рова и израду бетонске кошуљице,уградњу бетона,уградњу ливеногвоздених пењалица,набавку и уградњу канализационог поклопца пречника 600 мм.</t>
  </si>
  <si>
    <t>Обрачун по изведеном шахту за сав рад и материјал.</t>
  </si>
  <si>
    <t>УКУПНО-БЕТОНСКИ РАДОВИ:</t>
  </si>
  <si>
    <t>ОСТАЛИ РАДОВИ</t>
  </si>
  <si>
    <t>Испитивање цевовода на пробни притисак</t>
  </si>
  <si>
    <t>Ценом позиције обухваћен је рад и материјал потребан за обављање појединачне и групне пробе монтираног цевовода, према важећим прописима.</t>
  </si>
  <si>
    <t>Обрачун се врши по м' трасе цевовода на којој су извршени радови.</t>
  </si>
  <si>
    <t>Санитарна водоводна мрежа</t>
  </si>
  <si>
    <t xml:space="preserve">Испирање, дезинфекција цевовода и бактериолошко испитивање воде </t>
  </si>
  <si>
    <t>Ценом позиције обухваћен је рад и материјал потребан за прибављање атеста о исправности воде узорковане на новоизграђеном цевоводу, према важећим прописима.</t>
  </si>
  <si>
    <t>Постављање привременог пешачког прелаза.</t>
  </si>
  <si>
    <t>На сваких 100 м трасе, поставити дрвене пешачке прелазе са оградом од квалитетног дрвета. Ценом је обухваћена набавка материјала, транспорт до градилишта, израда и одржавање прелаза док трају радови, демонтажа и одвоз материјала након завршетка радова.</t>
  </si>
  <si>
    <t>Обрачун се врши по комаду пешачког прелаза.</t>
  </si>
  <si>
    <t>Снижавање нивоа подземне воде.</t>
  </si>
  <si>
    <t xml:space="preserve">Снижење нивоа воде врши се иглофилтерима, за време извођења ископа рова, планирања дна, разупирања, монтажних радова, израде шахтова и затрпавања до изнад нивоа подземне воде. Ценом позиције је обухваћен сав рад и материјал предвиђен за ту врсту посла.  Предвиђено време црпљења воде иглофилтерима износи </t>
  </si>
  <si>
    <t>Обрачун ће се извршити по радном сату црпљења.</t>
  </si>
  <si>
    <t>час</t>
  </si>
  <si>
    <t>УКУПНО-ОСТАЛИ РАДОВИ :</t>
  </si>
  <si>
    <t>ПРИКЉУЧАК ВОДОВОДА</t>
  </si>
  <si>
    <t>Набавка и монтажа ПЕХД водоводних цеви</t>
  </si>
  <si>
    <t>Набавка и монтажа ПЕХД водоводних цеви са свим потребним фазонским комадима на цевној мрежи. Под овом позицијом подразумева се и сав потребан материјал за заптивање спојева цеви.</t>
  </si>
  <si>
    <t>Ø110</t>
  </si>
  <si>
    <t>Набавка и монтажа челичнопоцинкованих водоводних цеви</t>
  </si>
  <si>
    <t>Набавка и монтажа челичнопоцинкованих водоводних цеви са свим потребним фазонским комадима на цевној мрежи. Под овом позицијом подразумева се и сав потребан материјал за заптивање спојева цеви.</t>
  </si>
  <si>
    <t>Ø110 мм</t>
  </si>
  <si>
    <t>Набавка и монтажа повратних вентила</t>
  </si>
  <si>
    <t>Ø50 мм</t>
  </si>
  <si>
    <t>Набавка и монтажа пропусних вентила са испустом</t>
  </si>
  <si>
    <t>Обрачун за комплет монтиран вентил.</t>
  </si>
  <si>
    <t>Набавка и монтажа водомера</t>
  </si>
  <si>
    <t>Обрачун за комплет монтиран водомер.</t>
  </si>
  <si>
    <t>Водомер ИНСА НД80 мм</t>
  </si>
  <si>
    <t>Водомер ИНСА НД50 мм</t>
  </si>
  <si>
    <t>Набавка и монтажа навојне прирубнице</t>
  </si>
  <si>
    <t>Обрачун за комплет монтирану прирубницу.</t>
  </si>
  <si>
    <t>Ø40 мм</t>
  </si>
  <si>
    <t>Набавка и монтажа редукције НД 250/110.</t>
  </si>
  <si>
    <t>Обрачун за комплет монтирану редукцију.</t>
  </si>
  <si>
    <t>Набавка и монтажа уградбене гарнитуре НД 110.</t>
  </si>
  <si>
    <t>Обрачун за комплет монтирану угаону гарнитуру.</t>
  </si>
  <si>
    <t>Израда споја новопројектоване и градске водоводне мреже.</t>
  </si>
  <si>
    <t>Обрачун по ком</t>
  </si>
  <si>
    <t>УКУПНО-ПРИКЉУЧАК :</t>
  </si>
  <si>
    <r>
      <t>m</t>
    </r>
    <r>
      <rPr>
        <vertAlign val="superscript"/>
        <sz val="11"/>
        <rFont val="Arial Narrow"/>
        <family val="2"/>
        <charset val="238"/>
      </rPr>
      <t>3</t>
    </r>
  </si>
  <si>
    <t>СПОЉАШЊA КАНАЛИЗАЦИЈА-БАЗЕН</t>
  </si>
  <si>
    <t>-Фекална канализација</t>
  </si>
  <si>
    <t>ПВЦ канализационе цеви</t>
  </si>
  <si>
    <t>ПВЦ цеви Ø160 мм, класе С-20, дужине цеви Л=5,0м, 2,0 и 1,0м укључујући и гумени заптивни прстен.</t>
  </si>
  <si>
    <t>ПВЦ цеви Ø200 мм, класе С-20, дужине цеви Л=5,0м, 2,0 и 1,0м укључујући и гумени заптивни прстен.</t>
  </si>
  <si>
    <t>ПВЦ цеви Ø250 мм, класе С-20, дужине цеви Л=5,0м, 2,0 и 1,0м укључујући и гумени заптивни прстен.</t>
  </si>
  <si>
    <t>Израда споја новопројектоване и постојеће канализационе мреже.</t>
  </si>
  <si>
    <t>Израда споја новопројектоване и постојће канализационе мреже.</t>
  </si>
  <si>
    <t>Израда и монтажа АБ шахтова Ø 1000 мм.</t>
  </si>
  <si>
    <t>Набавка материјала и израда канализационог ревизионог окна од армираног водонепропусног бетона МБ 30 у натур обради, дебљине зида д=20цм кружног пресека, светлог отвора пречника Ø1000мм, са конусним завршетком х=75цм, редукције Ø1000/600 мм. Каналски оквир и поклопац су од сивог лива, за оптерећење од  400 КН. Бетонски венац око поклопца шахта је од армираног бетона МБ 30, дебљине д=20цм, а шахт је фундиран на бетонску плочу квадратне основе 1.80*1.80м, дебљине д=20цм, МБ 30. Подлога плоче је од бетона МБ 10, д=10цм и тампон шљунка д=10цм. Дно шахта је кинетирано бетоном МБ 15. По вертикалној изводници шахта уграђене су типске пењалице (ЈУС.М.Ј6 285). Ценом позиције обухваћена је сва потребна оплата са монтажом и демонтажом, постављање и уградња арматуре и сви допунски земљани радови.</t>
  </si>
  <si>
    <t>Израда и монтажа бетонског сливника.</t>
  </si>
  <si>
    <t>Израда бетонског сливника светлог отвора 450 мм. Радови обухватају: ископ и планирање вишка земље, планирање дна рова и израда бетонске постељице, набавка , транспорт и уградња префабрикованих дводелних елемената (доњи део садржи кофу од јаког поцинкованг лима и куком за вађење) набавка , транспорт и уградња решетке за сливник.</t>
  </si>
  <si>
    <t>Обрачун се врши по комаду.</t>
  </si>
  <si>
    <t>Набавка, транспорт и уграња сепаратора нафтних деривата</t>
  </si>
  <si>
    <t xml:space="preserve">Извршити набавку, транспорт и монтажу сепаратора. Монтажу сепаратора извршити све према упуствима произвођача.  Набавку извршит према карактеристикама датим у пројекту. </t>
  </si>
  <si>
    <t>Тип  АЦО ОЛЕОПАТОР-БYПАСС-Ц-ФСТ НС 20/200/4000. Сепаратор нафтних деривата од АБ према СРПС ЕН858-1, са коалесцентним филтером, сигурносним пловком, протока 20/200 л/с са таложником од 4000 лит. Улив/излив ДН400, без поклопца. Пречника 2.54м, висине 2.5м, масе 6760,00 кг.</t>
  </si>
  <si>
    <t>Обрачун по комаду.</t>
  </si>
  <si>
    <t>Пробно испитивање спојева на водонепропусност.</t>
  </si>
  <si>
    <t>Испитивање канализационих цеви, водом под притиском, посебно за сваки део канализације (од шахта до шахта), у свему према прописима за ову врсту радова. Неисправне цеви или спојеве заменити. О извршеном испитивању направити записник.</t>
  </si>
  <si>
    <t>Обрачун се врши по м' испитаног цевовода.</t>
  </si>
  <si>
    <t>ПРИКЉУЧАК КАНАЛИЗАЦИЈЕ</t>
  </si>
  <si>
    <t>Набавка  ПВЦ канализационих цев</t>
  </si>
  <si>
    <t xml:space="preserve">Набавка материјала, утовар, транспорт  до градилишта, истовар, разношење дуж рова и уградња  ПВЦ канализационих цеви, са потребним  фазонским комадима, дихтунзима и спојним материјалом. </t>
  </si>
  <si>
    <t>ПВЦ цеви Ø250 мм, класе С-20.</t>
  </si>
  <si>
    <t>Израда споја новопројектоване и градске канализационе мреже.</t>
  </si>
  <si>
    <r>
      <t>m</t>
    </r>
    <r>
      <rPr>
        <vertAlign val="superscript"/>
        <sz val="11"/>
        <rFont val="Times New Roman"/>
        <family val="1"/>
        <charset val="238"/>
      </rPr>
      <t>3</t>
    </r>
  </si>
  <si>
    <t>ПВЦ цеви Ø200 мм, класе С-20.</t>
  </si>
  <si>
    <t>СПОЉАШЊ КАНАЛИЗАЦИЈА-УГОСТИТЕЉСКO TУРИСТИЧКИ ОБЈЕКАТ</t>
  </si>
  <si>
    <t>-Атмосферска канализација</t>
  </si>
  <si>
    <t>3.2.1</t>
  </si>
  <si>
    <t>3.2.1.1</t>
  </si>
  <si>
    <t>Исколчавање и обележавање трасе водовода</t>
  </si>
  <si>
    <t>3.2.1.2</t>
  </si>
  <si>
    <t xml:space="preserve">Снимање изведеног објекта водовода                                                            </t>
  </si>
  <si>
    <t>3.2.2</t>
  </si>
  <si>
    <t>3.2.2.1</t>
  </si>
  <si>
    <t>Чишћење терена</t>
  </si>
  <si>
    <t>3.2.2.2</t>
  </si>
  <si>
    <t>Скидање хумуса у слоју дебљине 20 цм</t>
  </si>
  <si>
    <t>3.2.2.3</t>
  </si>
  <si>
    <t>Обострано ограђивање градилишта за време извођења радова</t>
  </si>
  <si>
    <t>3.2.3</t>
  </si>
  <si>
    <t>3.2.3.1</t>
  </si>
  <si>
    <t xml:space="preserve">Машински ископ рова за полагање водоводне цеви.        </t>
  </si>
  <si>
    <t>3.2.3.2</t>
  </si>
  <si>
    <t xml:space="preserve">Ручни ископ рова за полагање водоводне цеви цевовода.   </t>
  </si>
  <si>
    <t>3.2.3.3</t>
  </si>
  <si>
    <t>Планирање и набијaње дна рова по траси водовода.</t>
  </si>
  <si>
    <t>3.2.3.4</t>
  </si>
  <si>
    <t xml:space="preserve">Израда постељице од песка дебљине 10 цм    </t>
  </si>
  <si>
    <t>3.2.3.5</t>
  </si>
  <si>
    <t>3.2.3.6</t>
  </si>
  <si>
    <t>Затрпавање рова земљом из ископа.</t>
  </si>
  <si>
    <t>3.2.3.7</t>
  </si>
  <si>
    <t xml:space="preserve">Транспорт вишка земље </t>
  </si>
  <si>
    <t>3.2.4</t>
  </si>
  <si>
    <t>3.2.4.1</t>
  </si>
  <si>
    <t>Разупирање рова дрвеном грађом.</t>
  </si>
  <si>
    <t>3.2.5</t>
  </si>
  <si>
    <t>ИНСТАЛАТЕРСКИ РАДОВИ</t>
  </si>
  <si>
    <t>3.2.5.1</t>
  </si>
  <si>
    <t>Набавка, транспорт и монтажа цеви од ПЕХД-а СДР 17, ПН10 бар-а.</t>
  </si>
  <si>
    <t>3.2.5.2</t>
  </si>
  <si>
    <t xml:space="preserve">Набавка и монтажа T комад PN 10/16,   од нодуларног лива </t>
  </si>
  <si>
    <t>3.2.5.3</t>
  </si>
  <si>
    <t>Набавка, транспорт и монтажа пљоснатог затварача са летећом прирубницом</t>
  </si>
  <si>
    <t>3.2.5.4</t>
  </si>
  <si>
    <t>Набавка и монтажа МЈ тип Е 100</t>
  </si>
  <si>
    <t>3.2.5.5</t>
  </si>
  <si>
    <t>Набавка и монтажа уградбене гарнитуре</t>
  </si>
  <si>
    <t>3.2.5.6</t>
  </si>
  <si>
    <t xml:space="preserve">Набавка, транспорт и монтажа уличне овалне капе </t>
  </si>
  <si>
    <t>3.2.5.7</t>
  </si>
  <si>
    <t>Набавка и монтажа кућних прикључака са вентилом.</t>
  </si>
  <si>
    <t>3.2.6</t>
  </si>
  <si>
    <t>3.2.6.1</t>
  </si>
  <si>
    <t>Израда анкерних ослонаца од бетона MB 30.  * Т комад Ø 100/100, дим. 50X30/25 цм</t>
  </si>
  <si>
    <t>3.2.6.2</t>
  </si>
  <si>
    <t>Израда анкерних ослонаца од бетона MB 30. засун 25*10/20</t>
  </si>
  <si>
    <t xml:space="preserve">АТМОСФЕРСКА КАНАЛИЗАЦИЈА </t>
  </si>
  <si>
    <t>СПОЉАШЊA ВОДОВОДNA МРЕЖА-УЛИЧНА</t>
  </si>
  <si>
    <r>
      <t>m</t>
    </r>
    <r>
      <rPr>
        <vertAlign val="superscript"/>
        <sz val="11"/>
        <rFont val="Arial"/>
        <family val="2"/>
      </rPr>
      <t>2</t>
    </r>
  </si>
  <si>
    <r>
      <t>m</t>
    </r>
    <r>
      <rPr>
        <vertAlign val="superscript"/>
        <sz val="11"/>
        <rFont val="Arial"/>
        <family val="2"/>
      </rPr>
      <t>3</t>
    </r>
  </si>
  <si>
    <t>УКУПНО – ПРИПРЕМНИ РАДОВИ</t>
  </si>
  <si>
    <t>УКУПНО – ЗЕМЉАНИ РАДОВИ</t>
  </si>
  <si>
    <t>УКУПНО – ТЕСАРСКИ РАДОВИ</t>
  </si>
  <si>
    <t>УКУПНО – ИНСТАЛАТЕРСКИ РАДОВИ</t>
  </si>
  <si>
    <t>УКУПНО – БЕТОНСКИ РАДОВИ</t>
  </si>
  <si>
    <t>3.2.7</t>
  </si>
  <si>
    <t>3.2.7.1</t>
  </si>
  <si>
    <t>Утискивање заштитне челичне цеви</t>
  </si>
  <si>
    <t>3.2.7.3</t>
  </si>
  <si>
    <t>Пуњење заштитне челичне цеви.</t>
  </si>
  <si>
    <t>3.2.7.4</t>
  </si>
  <si>
    <t>Израда пројекта изведеног стања</t>
  </si>
  <si>
    <t>пауш</t>
  </si>
  <si>
    <t>3.2.7.5</t>
  </si>
  <si>
    <t xml:space="preserve">Технички преглед објекта </t>
  </si>
  <si>
    <t>3.2.7.6</t>
  </si>
  <si>
    <t>Испитивање водоводне мреже</t>
  </si>
  <si>
    <t>3.2.7.7</t>
  </si>
  <si>
    <t>Дезинфекција водоводне мреже</t>
  </si>
  <si>
    <t>3.2.7.8</t>
  </si>
  <si>
    <t>Бактеролошко испитивање</t>
  </si>
  <si>
    <t>3.2.7.9</t>
  </si>
  <si>
    <t>Настављање постојећег цевовода</t>
  </si>
  <si>
    <t>3.2.7.10</t>
  </si>
  <si>
    <t>Шлицовање и тражење постојећег цевовода</t>
  </si>
  <si>
    <t>УКУПНО – ОСТАЛИ РАДОВИ</t>
  </si>
  <si>
    <t>УКУПНО СПОЉАЉШЊА ВОДОВОДНА МРЕЖА-УЛИЧНА</t>
  </si>
  <si>
    <t>СПОЉАШЊИ ВОДОВОД-БАЗЕН</t>
  </si>
  <si>
    <t>УКУПНО СПОЉАШЊИ ВОДОВОД-БАЗЕН:</t>
  </si>
  <si>
    <t>УКУПНО СПОЉАШЊИ ВОДОВОД-УГОСТИТЕЉСКИ ОБЈЕКАТ:</t>
  </si>
  <si>
    <t>УКУПНО СПОЉАШЊA КАНАЛИЗАЦИЈА-БАЗЕН:</t>
  </si>
  <si>
    <t>УКУПНО АТМОСФЕРСКА КАНАЛИЗАЦИЈА  :</t>
  </si>
  <si>
    <t>СПОЉАШЊA ХИДРАНТСКА МРЕЖА</t>
  </si>
  <si>
    <t>-Хидрантска мрежа</t>
  </si>
  <si>
    <t>Машински ископ рова</t>
  </si>
  <si>
    <t>Ручни ископ рова</t>
  </si>
  <si>
    <t>Транспорт вишка земље из ископа. СТД 5 км:</t>
  </si>
  <si>
    <t>ШИРОК ИСКОП ЗЕМЉЕ ЗА УГРАДЊУ РЕЗЕРВОАРА ЗА ПП ВОДУ</t>
  </si>
  <si>
    <t>Широки ископ земље 2-3 категорије, машинским путем (80%) са ручном дорадом (20%) 3.8м од терена са скидањем хумуса и корења. Широки ископ радити са косим страницама (засецањима) у  са финим планирањем дна на пројектовану коту.У цену урачунат и одвоз преостале земље на градску депонију са утоваром и истоваром и грубим планирањем земље на депонији. Обрачун по м3 финално изведене позиције, мерено у збијеном стању. При извођењу радова обавезно је присуство надзорног органа.</t>
  </si>
  <si>
    <t>Обрачун по м3 комплет изведене позиције  мерено у збијеном стању.</t>
  </si>
  <si>
    <t>m3</t>
  </si>
  <si>
    <t>ИЗРАДА ПОСТЕЉИЦЕ ОД ПЕСКА д=20цм</t>
  </si>
  <si>
    <t>Позиција обухвата набавку и транспорт материјала, разастирање и набијање постељице од песка д=20цм као подлоге за полагање резервоара за ПП воду.  При извођењу радова обавезно је присуство надзорног органа.</t>
  </si>
  <si>
    <t>БОЧНО ПОПУЊАВАЊЕ ПЕСКОМ ОКО РЕЗЕРВОАРА</t>
  </si>
  <si>
    <t>Позиција обухвата набавку и транспорт материјала, разастирање и набијење песка око резервоара. Набијање радити у   слојевима са  збијањем од       92% по Проктору. Збијање изводити тако да не дође до механичког       оштећења данца или омотача резервоара.       Није дозвољено једнострано бочно попуњавање песком, већ       пунити равномерно по ободу до врха. Овако сабијање изводити до 2/3 висине       пречника резервоара. Остатак рова до темена цилиндра резервоара се затрпава без сабијања.  При извођењу радова обавезно је присуство надзорног органа.</t>
  </si>
  <si>
    <t>ИЗРАДА СЛОЈА  ОД ПЕСКА д=20цм ПРЕКО РЕЗЕРВОАРА</t>
  </si>
  <si>
    <t>Позиција обухвата набавку, транспорт  и разастирање слоја од песка д=20цм преко резервоара за ПП воду. При извођењу радова обавезно је присуство надзорног органа.</t>
  </si>
  <si>
    <t>11.</t>
  </si>
  <si>
    <t>ИЗРАДА ЗАВРШНОГ СЛОЈА ЗЕМЉЕ ИЗ ИСКОПА д=30цм</t>
  </si>
  <si>
    <t>Позиција обухвата насипање земље из ископа д=30цм преко слоја песка изнад резервоара  али без убацивања камења      и елемената који могу продрети до резервоара. При извођењу радова обавезно је присуство надзорног органа.</t>
  </si>
  <si>
    <t>12.</t>
  </si>
  <si>
    <t>ИЗРАДА СЛОЈА ЗА СТАБИЛИЗАЦИЈУ (ТЕМЕЉ) РЕЗЕРВОАРА,</t>
  </si>
  <si>
    <t>Позиција обухвата набавку и транспорт материјала, разастирање и набијање постељице од сљунка д=30цм као подлоге за полагање резервоара за ПП воду.  При извођењу радова обавезно је присуство надзорног органа.</t>
  </si>
  <si>
    <t>Оплата је обична од дрвета.</t>
  </si>
  <si>
    <t>Обрачун по м3</t>
  </si>
  <si>
    <t>13.</t>
  </si>
  <si>
    <t>-из ископа за резервоар</t>
  </si>
  <si>
    <t>Ценом позиције је обухваћено: набавка материјала, транспорт до градилишта, развожење дуж рова, монтажу и одржавање подграде за време извођења радова, демонтажу исте, слагање, утовар и одвоз са градилишта.</t>
  </si>
  <si>
    <t>Фазонски комади ПН10 - дуктилни лив заштићен споља и изнутра ДИН 30677-2</t>
  </si>
  <si>
    <t>T Ø150/150 mm</t>
  </si>
  <si>
    <t>T Ø150/75 mm</t>
  </si>
  <si>
    <t>Q 90° Ø150 mm</t>
  </si>
  <si>
    <t>N 90° Ø80 mm</t>
  </si>
  <si>
    <t>FF Ø150 mm, L=1000 mm</t>
  </si>
  <si>
    <t>FF Ø150 mm, L=400 mm</t>
  </si>
  <si>
    <t>FFR Ø150/80 mm, L=200 mm</t>
  </si>
  <si>
    <t>Набавка материјала  утовар, транспорт  до градилишта, истовар, разношење дуж рова и уградња фазонских комада, арматура и цеви, са потребним дихтунзима и спојним материјалом. Средња транспортна даљина (СТД) је 10 км..</t>
  </si>
  <si>
    <t>Пљоснати засун са прирубницама Ø150 мм</t>
  </si>
  <si>
    <t>Пљоснати засун са прирубницама Ø80 мм</t>
  </si>
  <si>
    <t>Пљоснати засун са прирубницама Ø75 мм</t>
  </si>
  <si>
    <t>ПЕ Туљак Ø150 мм</t>
  </si>
  <si>
    <t>Мулти-џоинт спојница ''Е'' Ø150 мм</t>
  </si>
  <si>
    <t>Уградбена гарнитура за засуне Ø150мм, Л=1,50м</t>
  </si>
  <si>
    <t>Уградбена гарнитура за засуне Ø80мм, Л=1,50м</t>
  </si>
  <si>
    <t>Зупчаста прирубница за  Ø100 мм за ПЕ цев  Ø150 мм</t>
  </si>
  <si>
    <t>Зупчаста прирубница за  Ø65 мм за ПЕ цев  Ø75 мм</t>
  </si>
  <si>
    <t>Заптивни прстен Ø150 мм</t>
  </si>
  <si>
    <t>Завртањ са матицом М16/70</t>
  </si>
  <si>
    <t>Водоводне цеви од Полиетилена, ПЕ-100, НП10бара, Ø160 мм (НД150 мм)</t>
  </si>
  <si>
    <t>Водоводне цеви од Полиетилена, ПЕ-100, НП10бара, Ø90 мм (НД 80 мм)</t>
  </si>
  <si>
    <t>Водоводне цеви од Полиетилена, ПЕ-100, НП10бара, Ø75 мм (НД 65 мм)</t>
  </si>
  <si>
    <t>Набавка и монтажа надземног хидранта НДØ80 мм.</t>
  </si>
  <si>
    <t>Извршити набавку, транспорт и монтажу надземног противпожарног хидранта НД80 мм од дуктилног лива ГГГ 40. Тип, називни притисак и уградбена дубина хидранта одрећени су пројектом. Тело мора бити заштићено антикорозивном, епоксидном,заштитом. У јединичну цену улази сав спојни и заптивни материјал и упијајући слој шљунка.</t>
  </si>
  <si>
    <t>Обрачун се врши по комаду набављеног и уграђеног хидранта за сав рад и материјал.</t>
  </si>
  <si>
    <t>Набавка и монтажа хидростанице противпожарне воде</t>
  </si>
  <si>
    <t>Набавка и испорука хидростанице противпожарне воде тип ЦАЛПЕДА БС2Ф 2НМ 50/20А/Ц или одговарајуће у режиму 1РАДНА+1РЕЗЕРВНА пумпа.Q=2X20лит/с  Х=45м, Хмаx=60м.Снага постројења Н=1X15кW(+ 15кW резервна пумпа), у=400вац.Све смештено на заједничком поцинкованом антивибрационом постољу, пумпе спојене у паралелној вези усисним ИНОX АИСИ 304 колектором ДН 125  са кугла вентилима за сваку пумпу, потисним ИНОX АИСИ 304 колектором ДН 125  са кугла вентилима као  и неповратним вентилима за сваку пумпу и две хидрофорске посуде капацитета В=24лит.Постројење је погоњено орманом локалне аутоматике са 24х провером рада пумпи, аутоматика конципирана за противпожарни режим, орман вршу промену водеђе(пилот) пумпе на свака 48х ради равномерне расподеле радних сати пумпе, сигнални рада и кварова постројења припремљени за даљинску сигнализацију.Команди орман аутоматике је у склопу хидростанице.Уређај поседује извештај о испитивању лабораторије да је израђен према ПРАВИЛНИКУ О ТЕХНИЧКИМ НОРМАТИВИМА ЗА ИНСТАЛАЦИЈЕ ХИДРАНТСКЕ МРЕЖЕ ЗА ГАШЕЊЕ ПОЖАРА
("Сл. гласник РС", бр. 3/2018)</t>
  </si>
  <si>
    <t>Obračun za komplet montiran uređaj.</t>
  </si>
  <si>
    <t>Набавака, транспорт и монтажа ХДПЕ резервоара за  хидрантску воду</t>
  </si>
  <si>
    <t>Набавка, транспорт и монтажа хоризонталног укопавајућег ХДПЕ резервоара за  хидрантску воду, димензија Ø300x11,2м запремине В=80м3.</t>
  </si>
  <si>
    <t>Израда ослоначких блокова на цевоводу</t>
  </si>
  <si>
    <t>Израда ослоначких блокова  на цевоводу, након полагања цеви, од неармираног бетона марке МБ 20. Блокови су димензија према пројекту, цена позиције обухвата допунски ископ земље, израду, постављање и уклањање оплате након везивања бетона.</t>
  </si>
  <si>
    <t>Обрачун по комаду изведеног блока.</t>
  </si>
  <si>
    <t>* Т комад, дим.30x45/30цм</t>
  </si>
  <si>
    <t>* Хоризонтална кривина 90°, дим. 50x70/35 цм</t>
  </si>
  <si>
    <t>* Анк. пл. испод хидранта дим. 35x70/25 цм</t>
  </si>
  <si>
    <t>* Анк. пл. испод затварача дим. 20x20/25 цм</t>
  </si>
  <si>
    <t>Израда бетонских плоча</t>
  </si>
  <si>
    <t>Израда бетонских плоча д=15цм, од наб. бетона МБ20 око хидраната и округлих капа затварача</t>
  </si>
  <si>
    <t>* Око хидраната и затварача дим. 100x50/15 цм</t>
  </si>
  <si>
    <t>* Око капе затварача дим дим. 30x30/15 цм</t>
  </si>
  <si>
    <t>Израда шахта за пумпу хидрантске воде</t>
  </si>
  <si>
    <t>Израда шахта за пумпу, у цену улази: ручни ископ планирање и одвоз вишка земље, бетонирање зидова и дна шахта, бетонирање горње плоче,малтеријсање унутрашњих зидова шахта, набавка тешког ливеног канализационих поклопца 120x120цм, набавка и уградња пењалица.</t>
  </si>
  <si>
    <t>Хидрантска мрежа</t>
  </si>
  <si>
    <t>Испирање, дезинфекција цевовода и бактериолошко испитивање воде</t>
  </si>
  <si>
    <t>Снижење нивоа воде врши се иглофилтерима, за време извођења ископа рова, планирања дна, разупирања, монтажних радова, израде шахтова и затрпавања до изнад нивоа подземне воде. Ценом позиције је обухваћен сав рад и материјал предвиђен за ту врсту посла.  Предвиђено време црпљења воде иглофилтерима износи</t>
  </si>
  <si>
    <t>Набавка, транспорт и постављање ормана за смештај опремом за надземни хидрант.</t>
  </si>
  <si>
    <t>Орман се састоји од 2 црева од тревира Ø52 од 15м, млазнице, кључа и друге потребне опреме за спољашње хидранте.</t>
  </si>
  <si>
    <t>Обрачун по комплету уграђеног ормана.</t>
  </si>
  <si>
    <t>СПОЉАШЊА ХИДРАНТСКА МРЕЖА:</t>
  </si>
  <si>
    <t>УКУПНО СПОЉАШЊА ХИДРАНТСКА МРЕЖА:</t>
  </si>
  <si>
    <t>ЗБИРНА РЕКАПИТУЛАЦИЈА - ХИДРОТЕХНИЧКЕ ИНСТАЛАЦИЈЕ</t>
  </si>
  <si>
    <t>РЕКАПИТУЛАЦИЈА - СПОЉАШЊИ ВОДОВОД-БАЗЕН</t>
  </si>
  <si>
    <t>СПОЉАШЊИ ВОДОВОД-УГОСТИТЕЉСКИ ОБJEKAT</t>
  </si>
  <si>
    <t>РЕКАПИТУЛАЦИЈА-СПОЉАШЊИ ВОДОВОД-УГОСТИТЕЉСКИ ОБJEKAT</t>
  </si>
  <si>
    <t>РЕКАПИТУЛАЦИЈА - СПОЉАШЊA КАНАЛИЗАЦИЈА-БАЗЕН</t>
  </si>
  <si>
    <t>УКУПНО СПОЉАШЊА КАНАЛИЗАЦИЈА-УГОСТИТЕЉСКO ТУРИСТЧКИ  OБJEKAT :</t>
  </si>
  <si>
    <t>РЕКАПИТУЛАЦИЈА СПОЉАШЊА КАНАЛИЗАЦИЈА-УГОСТИТЕЉСКO ТУРИСТЧКИ  OБJEKAT :</t>
  </si>
  <si>
    <t>СПОЉАШЊА КАНАЛИЗАЦИЈА-УГОСТИТЕЉСКO ТУРИСТЧКИ  OБJEKAT</t>
  </si>
  <si>
    <t>СПОЉАШЊИ ВОДОВОД-УГОСТИТИТЕЉСКО ТУРИСТИЧКИ ОБЈЕКАТ</t>
  </si>
  <si>
    <t>РЕКАПИТУЛАЦИЈА -  АТМОСФЕРСКА КАНАЛИЗАЦИЈА</t>
  </si>
  <si>
    <t>АТМОСФЕРСКА КАНАЛИЗАЦИЈА</t>
  </si>
  <si>
    <t>УКУПНО СПОЉАШЊА ХИДРАНТСКА МРЕЖА</t>
  </si>
  <si>
    <t xml:space="preserve"> ПРОЈЕКАТ САОБРАЋАЈА И САОБРАЋАЈНЕ СИГНАЛИЗАЦИЈЕ</t>
  </si>
  <si>
    <t>ЕС 4309/21 - 8</t>
  </si>
  <si>
    <t>ОБЈЕКАТ ЗАТВОРЕНОГ БАЗЕНА</t>
  </si>
  <si>
    <t xml:space="preserve">  ПРИПРЕМНИ РАДОВИ</t>
  </si>
  <si>
    <t>1/1</t>
  </si>
  <si>
    <t>Преношење пројекта на терен.Позиција обухвата преношење планираног решења на терен  , обележање, исколчавање.</t>
  </si>
  <si>
    <t>м²</t>
  </si>
  <si>
    <t>УКУПНО 1.:</t>
  </si>
  <si>
    <t xml:space="preserve">  ЗЕМЉАНИ РАДОВИ:</t>
  </si>
  <si>
    <t>2/1</t>
  </si>
  <si>
    <t xml:space="preserve">Скидање хумусне земље.Машинско скидање површинског слоја земље у слоју од 20 cm, утовар и  одвоз на депонију. 
Обрачун изведених радова се врши по m3.
</t>
  </si>
  <si>
    <t>м³</t>
  </si>
  <si>
    <t>2/2</t>
  </si>
  <si>
    <t xml:space="preserve">Насипање хумусне земље.Набавка, транспорт и насипање хумусне земље у слоју од 20 cm,на површинама од Т1-Т26 
 Увећано за фактор слегања (30%) </t>
  </si>
  <si>
    <t>2/3</t>
  </si>
  <si>
    <t>Ручни ископ неплодне земље за садњу лишћара у отворе у поплочању дим. 0,8х0,8х0,8м</t>
  </si>
  <si>
    <t>2/4</t>
  </si>
  <si>
    <t>Насипање хумусне земље у садне јама у отворима у плочнику дим 0,8х0,8х0,8м са надвишењем 30%</t>
  </si>
  <si>
    <t>УКУПНО 2. :</t>
  </si>
  <si>
    <t>РАДОВИ НА  ОЗЕЛЕЊАВАЊУ:</t>
  </si>
  <si>
    <t>3/1</t>
  </si>
  <si>
    <t>Припрема садних јама и  садња високих лишћара и четинара у рупе 0,8м x0,8м x 0,8м  .Према дендролошком плану ископати садне јаме димензија 0,8м x0,8м x 0,8м . Из јаме избацити стерилну земљу и отпатке и транспортовати. Садњу обавити мешавином хумусне земље, тресетног ђубрива и песка у односу 6:3:1. Приликом садње саднице затрпати до 2/3 дубине направљеном смешом, а горњу трећину обогатити додатком тресетног ђубрива у количини до 10 kg по садници. Уместо тресета може се користити и стајско ђубриво у гранулама. Након садње садну јаму очанковати и обилно залити. Сваку садницу лишћара анкерисати са по 2 анкера.</t>
  </si>
  <si>
    <t>Pinus strobus h=1,5</t>
  </si>
  <si>
    <t>Pinus nigra h=1,5</t>
  </si>
  <si>
    <t>Picea omorica h=1,5-2</t>
  </si>
  <si>
    <t>Cupressocyparis leylendii "Gold rider"   h=2-2,5 m</t>
  </si>
  <si>
    <t>Cupressocyparis leylendii  h=2-2,5m</t>
  </si>
  <si>
    <t>  Picea pungens „Hoopsii“ h=1-1.5m</t>
  </si>
  <si>
    <t>Thuja occidentalis."Yelow Ribon" h=1-1.5m</t>
  </si>
  <si>
    <t>Juniperus comunis "Sentinel" h=1m</t>
  </si>
  <si>
    <t>Juniperus chinensis "Stricta variegata" h=1-1.5m</t>
  </si>
  <si>
    <t>Taxus baccata "Aurea fastigiata"  h=1m</t>
  </si>
  <si>
    <t> Liquidambar styraciflua "Satared" ob 14/16</t>
  </si>
  <si>
    <t> Liquidambar styraciflua "Gum ball"кал 2.20м</t>
  </si>
  <si>
    <t>Liriodendron tulipifera "Aureomarginatum"  ob 14/16</t>
  </si>
  <si>
    <t>Acer platanoide "Crimson Кing“,   ob 14/16</t>
  </si>
  <si>
    <t>Fraxinus angustifolia  ob 14/16</t>
  </si>
  <si>
    <t>Carpinus betulus „Fastigiata“  ob 14/16</t>
  </si>
  <si>
    <t>Quercus palustris   ob 14/16</t>
  </si>
  <si>
    <t>Morus platanifolia "Fruitless"  ob 14/16</t>
  </si>
  <si>
    <t>Tilia cordata greenspire  ob 14/16</t>
  </si>
  <si>
    <t>Betula utilis  ob 14/16</t>
  </si>
  <si>
    <t>Fraxinus ornus "Meczek"-кал 2.20м  ob 14/16</t>
  </si>
  <si>
    <t>Eleagnus angustifolia  ob 14/16</t>
  </si>
  <si>
    <t>Crategus laev."Paols Scarlet"  ob 14/16</t>
  </si>
  <si>
    <t>Ginkgo biloba "Mariken" кал 2.20м  ob 14/16</t>
  </si>
  <si>
    <t>припрема земљишта , садња и анкерисање лишћара</t>
  </si>
  <si>
    <t>3/2</t>
  </si>
  <si>
    <t xml:space="preserve">Припрема садних јама и садња зимзеленог и листопадног шибља ,полеглих четинара  у рупе 30x30x30 cm.Саднице треба да буду формиране са најмање 4 основна подједнако развијена избојка. Према дендролошком плану ископати садне јаме кружног облика димензија 30x30x30 cm.  Из јаме избацити стерилну земљу и отпатке и транспортовати. Садњу обавити мешавином хумусне земље, тресетног ђубрива и песка у односу 6:3:1. Приликом садње саднице затрпати до 2/3 дубине направљеном мешом, а горњу трећину обогатити додатком тресетног ђубрива у количини до 4 kg по садници. Уместо тресета може се користити и стајско ђубриво у гранулама. Након садње садну јаму очанковати и обилно залити. </t>
  </si>
  <si>
    <t>Thuja occ."Golden Globe" ø 40/60</t>
  </si>
  <si>
    <t>Thuja occ."Danica" ø 40/60</t>
  </si>
  <si>
    <t>Thuja occ "Umbraculifera" ø 40/60</t>
  </si>
  <si>
    <t>Thuja orientalis "Bercman" h= 0,4m</t>
  </si>
  <si>
    <t xml:space="preserve"> Juniperus horizontalis "Princ of Woles" C-2,5l</t>
  </si>
  <si>
    <t>138</t>
  </si>
  <si>
    <t>Juniperus hor."Gold Carpet" C-2,5l</t>
  </si>
  <si>
    <t>144</t>
  </si>
  <si>
    <t>Juniperus hor."Blue Carpet"  C-2,5l</t>
  </si>
  <si>
    <t>72</t>
  </si>
  <si>
    <t>Cotoneaster hyb."Bella"  C-2,5l</t>
  </si>
  <si>
    <t>833</t>
  </si>
  <si>
    <t xml:space="preserve"> Lonicera nitida „Maigrun“c-3l ;40/60</t>
  </si>
  <si>
    <t>100</t>
  </si>
  <si>
    <t xml:space="preserve"> Loniceranitida „Lemon beauty“  c-3l ;40/60</t>
  </si>
  <si>
    <t>200</t>
  </si>
  <si>
    <t>Pyracantha coccinea "Mohave" c-3l ;40/60</t>
  </si>
  <si>
    <t>Prunus laurocerasus Etna c 2,5l-30/40</t>
  </si>
  <si>
    <t>657</t>
  </si>
  <si>
    <t>Euonimus jap."Paloma Blanca"  c 2,5l-30/40</t>
  </si>
  <si>
    <t>120</t>
  </si>
  <si>
    <t>Photinia x fraseri "Red robina"-stem-kalem na 2m</t>
  </si>
  <si>
    <t>14</t>
  </si>
  <si>
    <t>Cornus alba "Sibirica c-3l ;40/60</t>
  </si>
  <si>
    <t>180</t>
  </si>
  <si>
    <t>Berberis thumbergii „Atropurpurea Nana“ -c-3l ;40/60</t>
  </si>
  <si>
    <t>Berberis th."Bagetella"-c-3l ;40/600</t>
  </si>
  <si>
    <t>Berberis th."Red rocket" c-3l ;40/60</t>
  </si>
  <si>
    <t>36</t>
  </si>
  <si>
    <t>Spirea japonica "Goldflame" c-3l ;40/60</t>
  </si>
  <si>
    <t>420</t>
  </si>
  <si>
    <t>Forsithia europea c-3l ;40/60</t>
  </si>
  <si>
    <t>60</t>
  </si>
  <si>
    <t>Buddleja dav."Royal Red"-c-3l ;40/60</t>
  </si>
  <si>
    <t>Hibiscus syriacus c-3l ;40/60</t>
  </si>
  <si>
    <t>Syringa vulgaris "Sensation" c-3l ;40/60</t>
  </si>
  <si>
    <t>Corylus maxima "Purpurea" c-3l ;40/60</t>
  </si>
  <si>
    <t>40</t>
  </si>
  <si>
    <t>Salix caprea- 3l ;40/60</t>
  </si>
  <si>
    <t>припрема земљишта , садња</t>
  </si>
  <si>
    <t>3/3</t>
  </si>
  <si>
    <t>Припрема садних јама и садња  ружа у рупе 0,25м x 0,25м x 0,25 м.Рад обухвата  комплетну припрему земљишта за садњу , растурање ђубрива и мешање са земљом, ископ рупа, садња  садница  ружа и заливање . Копање јама за садњу садница ружа  0,25м x 0,25 м x 0,25 м. Обрачун изведених радова се врши по м2 за сав рад и по комаду за материјал .</t>
  </si>
  <si>
    <t>Ruža grmolika "Paprika" -rinf</t>
  </si>
  <si>
    <t>Ruža polegla"Sonnenshirm"-rinf.</t>
  </si>
  <si>
    <t>Polegle ruže " Zommeraend" -rinf.</t>
  </si>
  <si>
    <t>stablašice " Zommeraend" -rinf.</t>
  </si>
  <si>
    <t>85</t>
  </si>
  <si>
    <t>припрема земљишта и садња</t>
  </si>
  <si>
    <t>УКУПНО 3. :</t>
  </si>
  <si>
    <t>РАДОВИ НА  ПОДИЗАЊУ ТРАВЊАКА :</t>
  </si>
  <si>
    <t xml:space="preserve">Подизање травњака сетвом семена обавља се  на припремљеној подлози тако да се земљиште обради до дубине од 30 цм, изврши груба нивелација до тачности ± 5 цм и након тога ђубрење у слоју 2 – 3 цм  које може бити прегорели стајњак или обогаћени тресет, након чега целу површину треба фрезирати и поново планирати до тачности ± 1 цм. Травњак заливати до пријема.
Обрачун изведених радова се врши по м2 за сав рад и материјал као и семе траве , а све према  опису . 
</t>
  </si>
  <si>
    <t>сетва семена</t>
  </si>
  <si>
    <t>УКУПНО 4. :</t>
  </si>
  <si>
    <t>РАДОВИ НА  МАЛЧИРАЊУ :</t>
  </si>
  <si>
    <t>5/1</t>
  </si>
  <si>
    <t>Малчирање.Набавка ,транспорт и разастирање слоја малча , дебљина 5cm. Малч је црвене боје, крупне фракције .Норма уградње је 50 l/m2. Уграђује се испод засађеног дрвећа, шибља , полеглих четинара и ружа, на претходно  постављени геотекстил , а како је дато планом садње.</t>
  </si>
  <si>
    <t>m²</t>
  </si>
  <si>
    <t>5/2</t>
  </si>
  <si>
    <t xml:space="preserve">Граничници.Набавка,транспорт и уградња PVC  , граничника . Граничнике побости у земљу око површина засутих малчом.Обрачун по м'. ( обрачунато 10% за преклапање ) </t>
  </si>
  <si>
    <t>УКУПНО 5. :</t>
  </si>
  <si>
    <t>ЈЕДНОГОДИШЊЕ ИНИЦИЈАЛНО ОДРЖАВАЊЕ :</t>
  </si>
  <si>
    <t>6/1</t>
  </si>
  <si>
    <t>Једногодишње иницијално одржавање.Радови обухватају одржавање зелених површина након њиховог подизања.Према правилу,извођач који ради на подизању зелених површина, дужан је да исте одржава у временском периоду од годину дана. Обрачун 20% од укупне вредности радова на озелењавању ( подизање травњака +садња садница ).</t>
  </si>
  <si>
    <t>УКУПНО 6. :</t>
  </si>
  <si>
    <t>РАДОВИ НА САДЊИ</t>
  </si>
  <si>
    <t>РАДОВИ НА ПОДИЗАЊУ ТРАВЊАКА</t>
  </si>
  <si>
    <t>РАДОВИ НА МАЛЧИРАЊУ</t>
  </si>
  <si>
    <t>ЈЕДНОГОДИШЊЕ ИНИЦИЈАЛНО ОДРЖАВАЊЕ</t>
  </si>
  <si>
    <t xml:space="preserve"> СВЕ УКУПНО БЕЗ ПДВ-а :</t>
  </si>
  <si>
    <t xml:space="preserve"> ПРОЈЕКАТ ХОРТИКУЛТУРЕ</t>
  </si>
  <si>
    <t>ЕХ 4309/21 -9</t>
  </si>
  <si>
    <t>ЗБИРНА РЕКАПИТУЛАЦИЈА РАДОВА</t>
  </si>
  <si>
    <t>ХИДРОТЕХНИЧКЕ ИНСТАЛАЦИЈЕ</t>
  </si>
  <si>
    <t>4.2</t>
  </si>
  <si>
    <t>УКУПНО РАДОВИ НА ОБЈЕКТУ ЗАТВОРЕНОГ БАЗЕНА</t>
  </si>
  <si>
    <t>САОБРАЋАЈНЦЕ И СПОРТСКИ ТЕРЕНИ</t>
  </si>
  <si>
    <t>САОБРАЋАЈНА СИГНАЛИЗАЦИЈА</t>
  </si>
  <si>
    <t xml:space="preserve"> ПРОЈЕКАТ ЕЛЕКТРОЕНЕРГЕТСКИХ ИНСТАЛАЦИЈА</t>
  </si>
  <si>
    <t>ЕЕ 4309/21 -4.1</t>
  </si>
  <si>
    <t xml:space="preserve"> ПРОЈЕКАТ ЕЛЕКТРОЕНЕРГЕТСКИХ ИНСТАЛАЦИЈА-ТРАФОСТАНИЦА</t>
  </si>
  <si>
    <t>НАВОДЊАВАЊЕ ЗЕЛЕНИХ ПОВРШИНА</t>
  </si>
  <si>
    <t>Исколчавање и обележавање трасе цевовода</t>
  </si>
  <si>
    <t xml:space="preserve">Снимање изведеног објекта цевовода                                   </t>
  </si>
  <si>
    <t>УКУПНО ГЕОДЕТСКИ РАДОВИ</t>
  </si>
  <si>
    <t>Машински ископ рова за полагање цевовода</t>
  </si>
  <si>
    <t xml:space="preserve">Ручни ископ рова за полагање водоводне цеви цевовода   </t>
  </si>
  <si>
    <t>Планирање и набијaње дна рова по траси цевовода</t>
  </si>
  <si>
    <t>3.2.2.4</t>
  </si>
  <si>
    <t>3.2.2.5</t>
  </si>
  <si>
    <t>3.2.2.6</t>
  </si>
  <si>
    <t>Затрпавање рова земљом из ископа</t>
  </si>
  <si>
    <t>Разупирање рова дрвеном грађом</t>
  </si>
  <si>
    <t xml:space="preserve">Набавка, транспорт и монтажа цеви за изградњу  главног и секундарног цевовода за наводњавање од ПЕХД-а СДР 17, ПН10 бар-а. У оквриру цене су урачунати сви фитинзи и фазонски комади на траси цевовода. Обрачун се врши по m' цевовода. </t>
  </si>
  <si>
    <t>Ø90mm</t>
  </si>
  <si>
    <t>Ø63mm</t>
  </si>
  <si>
    <t>Ø50mm</t>
  </si>
  <si>
    <t>Ø40mm</t>
  </si>
  <si>
    <t>Ø32mm</t>
  </si>
  <si>
    <t>3.2.4.2</t>
  </si>
  <si>
    <t xml:space="preserve">Набавка, транспорт и монтажа "POP UP" распрскивача типа МП ротатор произвођача опреме "Hunter", протока од 1.8-10 l/min, радијуса  3-12 m. Обрачун се врши по комаду за сав рад и материјал.  </t>
  </si>
  <si>
    <t>3.2.4.3</t>
  </si>
  <si>
    <t>Набавка, транспорт и монтажа латерала за систем за наводњавање кап по кап, пречника цеви 16 mm, дебљине зидова 1.0 mm, растојање капаљки 33сm потрошња 1l/h, за постављање под земљом. Овом ставком су обухваћени сви спојни елементи и остали материјал неопходан за монтажу система. Обрачун се врши по комаду за сав рад и материјал.</t>
  </si>
  <si>
    <t>3.2.4.4</t>
  </si>
  <si>
    <t>Набавка, транспорт и монтажа електромагнетних вентила 2" ПГВ-2" БХ/Aкванет АЦ 2'' са контролом протока и притиска.  Овом ставком су обухваћени сви спојни елементи и остали материјал неопходан за монтажу. Обрачун се врши по комаду за сав рад и материјал.</t>
  </si>
  <si>
    <t>3.2.4.5</t>
  </si>
  <si>
    <t>Набавка, транспорт и монтажа пластичних шахтова за смештај електромагнетних вентила.  Овом ставком је обухваћен  сав рад и остали материјал неопходан за монтажу. Обрачун се врши по комаду за сав рад и материјал.</t>
  </si>
  <si>
    <t>3.2.4.6</t>
  </si>
  <si>
    <t>Набавка, транспорт и монтажа пластичних хидрантских шахтова са славином 1/2". Овом ставком је обухваћен  сав рад и остали материјал неопходан за монтажу. Обрачун се врши по комаду за сав рад и материјал.</t>
  </si>
  <si>
    <t>3.2.4.7</t>
  </si>
  <si>
    <t>Набавка, транспорт и монтажа управљачке јединице "NMC PRO NETAFIM" могућност пороширења до 60 зона са 5 модула за проширење и сензором за кишу "Rain Click". Овом ставком је обухваћен сав рад и остали материјал неопходан за монтажу. Обрачун се врши по комаду за сав рад и материјал.</t>
  </si>
  <si>
    <t>3.2.4.8</t>
  </si>
  <si>
    <t>Набавка, транспорт и монтажа уређаја за прихрану са једним каналом 600l/h и EC и pH контролним сондама. Овом ставком је обухваћен сав рад и остали материјал неопходан за монтажу. Обрачун се врши по комаду за сав рад и материјал.</t>
  </si>
  <si>
    <t>3.2.4.9</t>
  </si>
  <si>
    <t>Набавка, транспорт и монтажа опреме за филтрацију воде, сепартатор песка 2", диск филтер 2", ПВЦ цевовод 2". Овом ставком је обухваћен  сав рад и остали материјал неопходан за монтажу. Обрачун се врши по комаду за сав рад и материјал.</t>
  </si>
  <si>
    <t>3.2.4.10</t>
  </si>
  <si>
    <t>Набавка, транспорт и монтажа сигналних каблова. Овом ставком је обухваћен  сав рад и остали материјал неопходан за монтажу. Обрачун се врши по комаду за сав рад и материјал.</t>
  </si>
  <si>
    <t>PP00 10x1.5</t>
  </si>
  <si>
    <t>PP00 7x1.5</t>
  </si>
  <si>
    <t>PP00 5x1.5</t>
  </si>
  <si>
    <t>PP00 3x1.5</t>
  </si>
  <si>
    <t>УКУПНО ИНСТАЛАТЕРСКИ РАДОВИ</t>
  </si>
  <si>
    <t>Заштитна челична цев</t>
  </si>
  <si>
    <t>Испитивање главног цевовода</t>
  </si>
  <si>
    <t>УКУПНО ОСТАЛИ РАДОВИ</t>
  </si>
  <si>
    <t xml:space="preserve">УКУПНА ВРЕДНОСТ РАДОВА БЕЗ ПДВ-а .....РСД  </t>
  </si>
  <si>
    <t>РЕКАПИТУЛАЦИЈА НАВОДЊАВАЊЕ ЗЕЛЕНИХ ПОВРШИНА</t>
  </si>
  <si>
    <t xml:space="preserve"> ПРОЈЕКАТ 9.	ПРОЈЕКАТ ПЕЈЗАЖНЕ АРХИТЕКТУРЕ И ХОРТИКУЛТУРЕ</t>
  </si>
  <si>
    <t>ЕПА 4309/21 -9</t>
  </si>
  <si>
    <t>ПЕЈЗАЖНА АРХИТЕКТУРА И ХОРТИКУЛТУРА</t>
  </si>
  <si>
    <t>ТРАСЕ РАЗВОДА ЕЛЕКТРИЧНЕ ЕНЕРГИЈЕ</t>
  </si>
  <si>
    <t>Трасирање и машински ископ рова у земљи III категорије дим: дубине 100cm, ширине у дну од 100cm, са обазбеђењем два слоја песка од по 10 cm, траком упозорења "ПАЗИ ВИСОКИ НАПОН", затрпавањем рова после полагања кабла и набијањем у слојевима као и одношење сувишног материјала. Трасе каблова су према графичкој документацији.</t>
  </si>
  <si>
    <t>Трасирање и машински ископ рова у земљи III категорије дим: дубине 80cm, ширине у дну од 45 cm, са обазбеђењем два слоја песка од по 10 cm, траком упозорења "ПАЗИ ВИСОКИ НАПОН", затрпавањем рова после полагања кабла и набијањем у слојевима као и одношење сувишног материјала. Трасе каблова су према графичкој документацији.</t>
  </si>
  <si>
    <t>Израда  кабловске канализације од тврдих  PVC фи 100 mm испод саобраћајница. Обележавање прелаза, израда бетонске постељице дебљине 10 cm од бетона МБ10. Затрпавање рова песко и шљунком, набијањем у слојевима дебљине 20-25 cm и одвоз вишка материјала са контролом набијености материјала у рову.</t>
  </si>
  <si>
    <t>Ископ земље III категорије за уградњу темеља за стуб за спољно осветљење. Израда бетонског темеља димезија 0,8m x 0,8m x 1,0m са постављањем анкер корпе за ношење стуба и са 2m ребрастог црева за пролаз каблова и уземљивача за стуб.</t>
  </si>
  <si>
    <t>Снимање кабловског вода 1кV са уцртавањем трасе у план и копирањем. Излазак на терен и остали трошкови градског геодетског завода. Израда пројекта изведеног стања и достављање инвеститору. Обрачун по метру.</t>
  </si>
  <si>
    <t>Мерење импедансе петље кратког споја (провера ефикасности система заштитног уземљења у мрежи 1кV, на месту прикључка објекта. Обрачун по извршном мерењу .</t>
  </si>
  <si>
    <t xml:space="preserve">КАБЛОВИ И КАБЛОВСКИ ПРИБОР </t>
  </si>
  <si>
    <t>Каблови са полагањем у земљу или провлачењем кроз PVC цеви, комплет са повезивањем на оба краја, следећих типова и пресека:</t>
  </si>
  <si>
    <t>PP00, 1 kV</t>
  </si>
  <si>
    <t xml:space="preserve">1x300mm2 </t>
  </si>
  <si>
    <t xml:space="preserve">1x240mm2 </t>
  </si>
  <si>
    <t>4x35mm2</t>
  </si>
  <si>
    <t>PP00-A, 1 kV</t>
  </si>
  <si>
    <t>4x16mm2</t>
  </si>
  <si>
    <t>Нерђајући челик трака 30x3,5mm, (Fe/Zn), за уземљење расвете.</t>
  </si>
  <si>
    <t>SP1</t>
  </si>
  <si>
    <t>Светиљка за осветљење пешачких стаза. Светиљка се поставља на стуб висине 8m.</t>
  </si>
  <si>
    <t>Стуб за остављање светиљке.</t>
  </si>
  <si>
    <t>SP2</t>
  </si>
  <si>
    <t>Светиљка за осветљење пешачких стаза. Светиљка се поставља на стуб висине 5m.</t>
  </si>
  <si>
    <t>SP3</t>
  </si>
  <si>
    <t>Светиљка за осветљење одбојкашких терена. Два рефлектора се постављају на стубове висине 8m.</t>
  </si>
  <si>
    <t>Стуб за остављање светиљке висине 8m.</t>
  </si>
  <si>
    <t>Светиљка за осветљење терена у зони заштите. Два рефлектора се постављају на стубове висине 10m. Стубове није могуће поставити са 2 стране терена, већ са једне. Напомена је да ће терени бити осветљени али непогодно осветљени за спортске активности којима су намењени.</t>
  </si>
  <si>
    <t>Стуб за остављање светиљке висине 10m.</t>
  </si>
  <si>
    <t>Спољно осветљење базена</t>
  </si>
  <si>
    <t>Декоративно фасадно осветљење базена.</t>
  </si>
  <si>
    <t>ДИЗЕЛ ЕЛЕКТРИЧНИ АГРЕГАТ</t>
  </si>
  <si>
    <t>Набавка, испорука и монтажа дизел електричног агрегата, на претходно припремљен темељ. Снаге  до 300 кVA. Позиција укључује и испоруку АTS.</t>
  </si>
  <si>
    <r>
      <t>Разводни орман</t>
    </r>
    <r>
      <rPr>
        <b/>
        <sz val="11"/>
        <rFont val="Arial"/>
        <family val="2"/>
      </rPr>
      <t xml:space="preserve"> РО-СП</t>
    </r>
    <r>
      <rPr>
        <sz val="11"/>
        <rFont val="Arial"/>
        <family val="2"/>
      </rPr>
      <t>,  одговарајућих димензија од два пута декапираног челичног лима дебљине 2mm. Као заштита од корозије предвиђа се основна боја и печени лак. Орман је са вратима, бравом и кључем. Позиција обухвата сву опрему, бакарне сабирнице и остали ситан и неспецифициран материјал неопходан за израду.</t>
    </r>
  </si>
  <si>
    <t>УКУПНО ТРАСЕ РАЗВОДА ЕЛЕКТРИЧНЕ ЕНЕРГИЈЕ</t>
  </si>
  <si>
    <t xml:space="preserve">УКУПНО КАБЛОВИ И КАБЛОВСКИ ПРИБОР </t>
  </si>
  <si>
    <t>УКУПНО РАСВЕТА</t>
  </si>
  <si>
    <t xml:space="preserve">РЕКАПИТУЛАЦИЈА </t>
  </si>
  <si>
    <t>ЕТС 4309/21 -4.2</t>
  </si>
  <si>
    <t>Набавка, испорука и монтажа средњенапонског типски тестираног
компактног постројења тип HMH24, са расклопном апаратуром у SF6 техници, Еаton, 24кV, 630 А, 25 кА, у свему према IEC стандардима и препорукама ЕПС-а састављеног од 2 ћелије и димензија 1000x1800x960 mm  са следећом опремом:
▪ блокадним механизмом кабловског простора и осигурачког склопа ради спречавања скидања поклопца 
када су исти у погону
▪ подножјем за прикључак једножилних каблова
▪ капацитивним индикаторима присуства напона
▪ индикатор положаја уклопног стања троположајних 
раставних склопки 
▪ слепа шема
▪ стандардни прибор за ручну манипулацију постројењем
Постројење је састављено од следећих поља:-457</t>
  </si>
  <si>
    <t>▪   1 водна поља, са SF6 гасом изолованим тропол.
растављачен са  приграђеним ножевима за уземљење и
капацитивним индикаторима присуства напона тип HMH24-01
 ▪   1 трансформаторско поље, са SF6 гасом изолованим растављачем са окидачем 220V за искључење и носачем осигурача са помоћним контактима за сигнализацију прегоревања осигурача, комплет са цевастим патронима тип HMH24-02
Укупно за материјал, транспорт и монтажу комплетног блока у трансформаторској станици:
Напомена је да ће се СН правити у складу са условима које се добију од дистрибуције, дат је пример посторијења у складу са ИДР због процене буџета.</t>
  </si>
  <si>
    <t>Израда и монтажа типског носача (конзоле) за три 
једнополне кабловске главе за кабл типа  XHP 48, у 
оделењу за смештај трансформатора, укупне дужине 
495 mm, од профила L35x35, комплет са траком за 
уземљење, обујмицама од немагнетног материјала 
и спојним материјалом, у свему према ЕДБ Каталогу 
кабловског прибора 20 кV – поглавље Кабловска глава 
за унутрашњу монтажу за кабл 
XHP 48 1x70/25 mm2 20 кV.
Укупно за рад, материјал и транспорт</t>
  </si>
  <si>
    <t>Испорука материјала и израда струјне везе између 
трансформаторске ћелије разводног блока 20 кV и 
енергетског трансформатора једножилним кабловима типа 
3 x (XHP 48) пресека не мањег од 70 mm2 Cu, 
пресека екрана 25 mm2 Cu, са одговарајућим 
завршницама за унутрашњу монтажу и прибором за овај
тип каблова, у свему према каталогу кабловског 
прибора.
Укупно за рад, материјал и транспорт.</t>
  </si>
  <si>
    <t>Испорука материјала и израда струјне везе од енергетског
трансформатора до разводне табле ниског напона  
обојеним бакарним шинама Е Cu F 30 пресека 
3x(80x10) + (80x5) mm
Укупно за рад, материјал и транспорт.</t>
  </si>
  <si>
    <t>Испорука материјала и израда струјних веза изолованим 
водом типа PP/J пресека 2x2,5 mm2 од прикључног 
поља разводне табле 0,4 кV до гасног ("Buholc") релеа,
контактног термометра, помоћног релеа, тастера и 
калема за искључивање склопка-растављача у трафо 
ћелији 20кV.
Водове положити у металним савитљивим цевима 
одговарајућег пречника.
Укупно за рад, материјал и транспорт.</t>
  </si>
  <si>
    <t>Isporuka materijala i izrada sabirnog zemljovoda unutar 
TS 20/0,4 kV, što obuhvata:
Povezivanje svih metalnih masa unutar TS, koje u 
normalnom pogonu nisu pod naponom ali prilikom kvara
mogu doći pod napon (razvodni blok 20 kV, razvodna 
tabla 0,4 kV, energetski transformator, kablovske glave 
20 kV i sl.) i elemenata građevinske konstrukcije TS 
(armatura), kao i svih elemenata bravarije (vrata, 
žaluzine, nosači transformatora, konzole i sl.) – 
IZJEDNAČAVANJE POTENCIJALA unutar trafostanice.
Sabirni zemljovod izvesti pocinkovanom trakom 
Fe/Zn dimenzija 30x4 mm na zidnim odstojnim 
nosačima unutar prostorije TS.
Ukupno za rad, materijal i transport.</t>
  </si>
  <si>
    <t>Združivanje uzemljenja u TS 20/0,4 kV, što obuhvata:
 ▪   Izradu veze između neutralne i zaštitne sabirnice
     na tabli niskog napona (združivanje uzemljenja) 
     kablom PP00 preseka min. 50 mm2 1 kV;
 ▪   Postavljanje opomenske tablice za združeno 
     uzemljenje na tabli niskog napona.
Ukupno za rad, materijal i transport.</t>
  </si>
  <si>
    <t>Испитивање опреме у ТС, што обухвата:
 ▪   Испитивање и подешавање заштите и напонско испитивање опреме у ТС;
 ▪   Напонско испитивање кабловске везе 10 кV трафо ћелија – трансформатор, са исписивањем, постављањем и пломбирањем таблице и протоколског броја.</t>
  </si>
  <si>
    <r>
      <t xml:space="preserve">Набавка, испорука и монтажа разводне табле ниског напона за трансформатор снаге 630 кVА.
У погледу техничких карактеристика, сва опрема испред
топљивих осигурача мора да задовољи услове из прорачуна
кратког споја, Idyn ³ 49,5 кА, Itherm ³ 23,3 кА.
Табла садржи следећу опрему, према једнополној шеми:
</t>
    </r>
    <r>
      <rPr>
        <b/>
        <sz val="11"/>
        <color theme="1"/>
        <rFont val="Arial"/>
        <family val="2"/>
      </rPr>
      <t>Прикључно поље:</t>
    </r>
    <r>
      <rPr>
        <sz val="11"/>
        <color theme="1"/>
        <rFont val="Arial"/>
        <family val="2"/>
      </rPr>
      <t xml:space="preserve">
 ▪   Главни трополни заштитни прекидач са ваздушном
      комором 500 V, 1250 А, 50 Hz са ручицом за
      опслуживање и ознаком "укључено - искључено" 
      (ком. 1);
 ▪   Струјни мерни трансформатор 500 V, преносног 
     односа 1500/5 А, класе тачности 1, Fs = 5, 
     снаге 5 VA,  (ком. 4);
 ▪   Мрежни анализатор (мултифункционални уређај) сличан 
     типу ЕМ 20 (ком.1) 
 ▪   Заштитна јединица  PSG60E24RM (ком. 1) 
 ▪   Основа цилиндричног осигурача са уметком од 10А
     (ком. 4);
 ▪   Постоље нисконапонског осигурача велике снаге 
     прекидања за називну струју 100 А, са слепим
     уметком  (ком. 1);
 ▪   Помоћни реле ПРс-104 са два преклопна контакта и
     сигналном значком 220 V, 50 Hz, 5(10) А (ком. 1).
▪   Тастер за искључење (ком. 1) 
</t>
    </r>
    <r>
      <rPr>
        <b/>
        <sz val="11"/>
        <color theme="1"/>
        <rFont val="Arial"/>
        <family val="2"/>
      </rPr>
      <t>Разводно поље:</t>
    </r>
    <r>
      <rPr>
        <sz val="11"/>
        <color theme="1"/>
        <rFont val="Arial"/>
        <family val="2"/>
      </rPr>
      <t xml:space="preserve">
 ▪   Трополна осигурачка летва 630А (ком. 6);
</t>
    </r>
    <r>
      <rPr>
        <b/>
        <sz val="11"/>
        <color theme="1"/>
        <rFont val="Arial"/>
        <family val="2"/>
      </rPr>
      <t>Спојни материјал и опрема:</t>
    </r>
    <r>
      <rPr>
        <sz val="11"/>
        <color theme="1"/>
        <rFont val="Arial"/>
        <family val="2"/>
      </rPr>
      <t xml:space="preserve">
Везни и монтажни материјал, профилисани бакар за сабирнице
Е Cu Fe 30  3x(80x10) mm и (80x5) mm, сабирнички материјал, таблице називних струја уметака свих топљивих осигурача, трака Fe/Zn 30x4 mm, потпорни аралдитни изолатори, изоловани проводници P/F, стезаљке, темељни оквир и остали ситан и потрошни материјал.
Све металне површине заштићене од корозије и обојене.
Укупно за материјал, транспорт и монтажу комплетне разводне табле у трафостаници.</t>
    </r>
  </si>
  <si>
    <t>УКУПНО ТРАНСФОРМАТОРСКА СТАНИЦА</t>
  </si>
  <si>
    <t>ТРАНЦФОРМАТОРСКА СТАНИЦА</t>
  </si>
  <si>
    <t>УКУПНО ХИДРОТЕХНИЧКЕ ИНСТАЛАЦИЈЕ:</t>
  </si>
  <si>
    <r>
      <t xml:space="preserve">Испоручени материјали и опрема потребно је да буду </t>
    </r>
    <r>
      <rPr>
        <b/>
        <sz val="11"/>
        <color rgb="FFFF0000"/>
        <rFont val="Arial Cirilica"/>
      </rPr>
      <t>"или одговарајући"</t>
    </r>
    <r>
      <rPr>
        <sz val="11"/>
        <color rgb="FFFF0000"/>
        <rFont val="Arial Cirilica"/>
        <charset val="238"/>
      </rPr>
      <t xml:space="preserve">  у складу са  важећим захтевима кавалитета, односно грађевинским стандардима. </t>
    </r>
  </si>
  <si>
    <r>
      <t xml:space="preserve">Испоручени материјали и биљне врсте потребно је да буду </t>
    </r>
    <r>
      <rPr>
        <b/>
        <sz val="11"/>
        <color rgb="FFFF0000"/>
        <rFont val="Arial Cirilica"/>
      </rPr>
      <t>"или одговарајући"</t>
    </r>
    <r>
      <rPr>
        <sz val="11"/>
        <color rgb="FFFF0000"/>
        <rFont val="Arial Cirilica"/>
        <charset val="238"/>
      </rPr>
      <t xml:space="preserve">  у складу са  важећим захтевима кавалитета, односно стандардима из дате области.. </t>
    </r>
  </si>
  <si>
    <r>
      <t xml:space="preserve">Испоручени материјали и опрема и др. потребно је да буду </t>
    </r>
    <r>
      <rPr>
        <b/>
        <sz val="11"/>
        <color rgb="FFFF0000"/>
        <rFont val="Arial Cirilica"/>
      </rPr>
      <t>"или одговарајући"</t>
    </r>
    <r>
      <rPr>
        <sz val="11"/>
        <color rgb="FFFF0000"/>
        <rFont val="Arial Cirilica"/>
        <charset val="238"/>
      </rPr>
      <t xml:space="preserve">  у складу са  важећим захтевима кавалитета, односно стандардима из припадајуће области. </t>
    </r>
  </si>
  <si>
    <t>ПРЕДМЕР РАДОВА УЗ:</t>
  </si>
  <si>
    <t>ПРЕДМЕР РАДОВА-  СПОЉНО УРЕЂЕЊЕ</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</si>
</sst>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 #,##0_-;\-* #,##0_-;_-* &quot;-&quot;_-;_-@_-"/>
    <numFmt numFmtId="166" formatCode="_-* #,##0.00\ _R_S_D_-;\-* #,##0.00\ _R_S_D_-;_-* &quot;-&quot;??\ _R_S_D_-;_-@_-"/>
    <numFmt numFmtId="167" formatCode="_(* #,##0.00_);_(* \(#,##0.00\);_(* \-??_);_(@_)"/>
    <numFmt numFmtId="168" formatCode="_-* #,##0.00_р_._-;\-* #,##0.00_р_._-;_-* &quot;-&quot;??_р_._-;_-@_-"/>
    <numFmt numFmtId="169" formatCode="_-* #,##0.00_-;\-* #,##0.00_-;_-* &quot;-&quot;_-;_-@_-"/>
    <numFmt numFmtId="170" formatCode="00\-00"/>
    <numFmt numFmtId="171" formatCode="_-* #,##0.00\ [$Din.-81A]_-;\-* #,##0.00\ [$Din.-81A]_-;_-* \-??\ [$Din.-81A]_-;_-@_-"/>
    <numFmt numFmtId="172" formatCode="0\)"/>
    <numFmt numFmtId="173" formatCode="#,##0.00&quot;   &quot;;[Red]#,##0.00&quot;   &quot;"/>
    <numFmt numFmtId="174" formatCode="0.0"/>
    <numFmt numFmtId="175" formatCode="#,##0.00\ ;&quot; (&quot;#,##0.00\);&quot; -&quot;#.00\ ;@\ "/>
    <numFmt numFmtId="176" formatCode="_-* #,##0\ [$дин.-281A]_-;\-* #,##0\ [$дин.-281A]_-;_-* &quot;-&quot;\ [$дин.-281A]_-;_-@_-"/>
  </numFmts>
  <fonts count="71">
    <font>
      <sz val="12"/>
      <name val="YuHelvetica"/>
    </font>
    <font>
      <sz val="10"/>
      <name val="Arial"/>
      <family val="2"/>
    </font>
    <font>
      <sz val="12"/>
      <name val="YuHelvetica"/>
    </font>
    <font>
      <sz val="11"/>
      <name val="Arial Narrow"/>
      <family val="2"/>
      <charset val="238"/>
    </font>
    <font>
      <b/>
      <sz val="11"/>
      <name val="Arial Narrow"/>
      <family val="2"/>
      <charset val="238"/>
    </font>
    <font>
      <sz val="9"/>
      <name val="Arial Narrow"/>
      <family val="2"/>
      <charset val="238"/>
    </font>
    <font>
      <b/>
      <sz val="9"/>
      <name val="Arial Narrow"/>
      <family val="2"/>
      <charset val="238"/>
    </font>
    <font>
      <sz val="10"/>
      <name val="CTimesRoman"/>
    </font>
    <font>
      <sz val="11"/>
      <color theme="1"/>
      <name val="Calibri"/>
      <family val="2"/>
      <charset val="204"/>
      <scheme val="minor"/>
    </font>
    <font>
      <sz val="10"/>
      <name val="Arial Narrow"/>
      <family val="2"/>
      <charset val="238"/>
    </font>
    <font>
      <sz val="10"/>
      <name val="Arial"/>
      <family val="2"/>
      <charset val="238"/>
    </font>
    <font>
      <sz val="11"/>
      <color theme="1"/>
      <name val="Tahoma"/>
      <family val="2"/>
      <charset val="238"/>
    </font>
    <font>
      <sz val="10"/>
      <name val="Yu Arial"/>
      <family val="2"/>
    </font>
    <font>
      <sz val="11"/>
      <color theme="1"/>
      <name val="Arial"/>
      <family val="2"/>
    </font>
    <font>
      <sz val="11"/>
      <color theme="1"/>
      <name val="Arial Narrow"/>
      <family val="2"/>
      <charset val="238"/>
    </font>
    <font>
      <sz val="11"/>
      <color theme="1"/>
      <name val="Calibri"/>
      <family val="2"/>
      <scheme val="minor"/>
    </font>
    <font>
      <sz val="11"/>
      <color indexed="8"/>
      <name val="Calibri"/>
      <family val="2"/>
    </font>
    <font>
      <sz val="12"/>
      <name val="Arial Narrow"/>
      <family val="2"/>
      <charset val="238"/>
    </font>
    <font>
      <b/>
      <sz val="11"/>
      <color theme="1"/>
      <name val="Arial Narrow"/>
      <family val="2"/>
      <charset val="238"/>
    </font>
    <font>
      <vertAlign val="superscript"/>
      <sz val="11"/>
      <name val="Arial Narrow"/>
      <family val="2"/>
      <charset val="238"/>
    </font>
    <font>
      <sz val="11"/>
      <name val="YuHelvetica"/>
      <charset val="238"/>
    </font>
    <font>
      <b/>
      <sz val="10"/>
      <name val="Arial"/>
      <family val="2"/>
    </font>
    <font>
      <sz val="10"/>
      <color theme="1"/>
      <name val="Arial"/>
      <family val="2"/>
    </font>
    <font>
      <b/>
      <sz val="10"/>
      <color theme="1"/>
      <name val="Arial"/>
      <family val="2"/>
    </font>
    <font>
      <b/>
      <sz val="10"/>
      <color theme="1"/>
      <name val="Arial"/>
      <family val="2"/>
      <charset val="238"/>
    </font>
    <font>
      <sz val="10"/>
      <color theme="1"/>
      <name val="Arial"/>
      <family val="2"/>
      <charset val="238"/>
    </font>
    <font>
      <b/>
      <sz val="10"/>
      <name val="Arial"/>
      <family val="2"/>
      <charset val="238"/>
    </font>
    <font>
      <sz val="10"/>
      <color theme="1"/>
      <name val="Calibri"/>
      <family val="2"/>
      <charset val="238"/>
    </font>
    <font>
      <b/>
      <sz val="12"/>
      <name val="Arial Narrow"/>
      <family val="2"/>
      <charset val="238"/>
    </font>
    <font>
      <b/>
      <sz val="11"/>
      <name val="Arial Cirilica"/>
    </font>
    <font>
      <b/>
      <sz val="11"/>
      <color rgb="FFFF0000"/>
      <name val="Arial Cirilica"/>
    </font>
    <font>
      <sz val="11"/>
      <name val="Arial Cirilica"/>
      <charset val="238"/>
    </font>
    <font>
      <b/>
      <sz val="11"/>
      <name val="Arial Cirilica"/>
      <charset val="238"/>
    </font>
    <font>
      <b/>
      <sz val="14"/>
      <name val="Arial"/>
      <family val="2"/>
      <charset val="238"/>
    </font>
    <font>
      <b/>
      <sz val="12"/>
      <name val="Arial"/>
      <family val="2"/>
      <charset val="238"/>
    </font>
    <font>
      <sz val="12"/>
      <name val="Arial"/>
      <family val="2"/>
      <charset val="238"/>
    </font>
    <font>
      <vertAlign val="superscript"/>
      <sz val="12"/>
      <name val="Arial"/>
      <family val="2"/>
      <charset val="238"/>
    </font>
    <font>
      <sz val="12"/>
      <color rgb="FFFF0000"/>
      <name val="Arial"/>
      <family val="2"/>
      <charset val="238"/>
    </font>
    <font>
      <u/>
      <sz val="12"/>
      <name val="Arial"/>
      <family val="2"/>
      <charset val="238"/>
    </font>
    <font>
      <sz val="12"/>
      <name val="Arial"/>
      <family val="2"/>
    </font>
    <font>
      <sz val="12"/>
      <color theme="1"/>
      <name val="Arial"/>
      <family val="2"/>
    </font>
    <font>
      <b/>
      <sz val="12"/>
      <color theme="1"/>
      <name val="Arial"/>
      <family val="2"/>
      <charset val="238"/>
    </font>
    <font>
      <b/>
      <sz val="11"/>
      <name val="Arial"/>
      <family val="2"/>
      <charset val="238"/>
    </font>
    <font>
      <sz val="11"/>
      <name val="YuHelvetica"/>
    </font>
    <font>
      <sz val="11"/>
      <color rgb="FFFF0000"/>
      <name val="Arial"/>
      <family val="2"/>
      <charset val="238"/>
    </font>
    <font>
      <sz val="11"/>
      <name val="Arial"/>
      <family val="2"/>
      <charset val="1"/>
    </font>
    <font>
      <b/>
      <sz val="11"/>
      <name val="Arial"/>
      <family val="2"/>
      <charset val="1"/>
    </font>
    <font>
      <sz val="11"/>
      <color rgb="FF0000FF"/>
      <name val="Arial"/>
      <family val="2"/>
      <charset val="1"/>
    </font>
    <font>
      <vertAlign val="superscript"/>
      <sz val="11"/>
      <name val="Times New Roman"/>
      <family val="1"/>
      <charset val="238"/>
    </font>
    <font>
      <sz val="11"/>
      <color rgb="FF000000"/>
      <name val="Arial"/>
      <family val="2"/>
      <charset val="238"/>
    </font>
    <font>
      <sz val="11"/>
      <color rgb="FF000000"/>
      <name val="Arial"/>
      <family val="2"/>
      <charset val="1"/>
    </font>
    <font>
      <sz val="11"/>
      <name val="Arial"/>
      <family val="2"/>
    </font>
    <font>
      <b/>
      <sz val="11"/>
      <name val="Arial"/>
      <family val="2"/>
    </font>
    <font>
      <vertAlign val="superscript"/>
      <sz val="11"/>
      <name val="Arial"/>
      <family val="2"/>
    </font>
    <font>
      <b/>
      <sz val="11"/>
      <color indexed="8"/>
      <name val="Arial"/>
      <family val="2"/>
    </font>
    <font>
      <sz val="11"/>
      <color indexed="8"/>
      <name val="Arial"/>
      <family val="2"/>
    </font>
    <font>
      <i/>
      <sz val="11"/>
      <color rgb="FF7F7F7F"/>
      <name val="Calibri"/>
      <family val="2"/>
      <charset val="238"/>
      <scheme val="minor"/>
    </font>
    <font>
      <u/>
      <sz val="10"/>
      <color indexed="12"/>
      <name val="Arial"/>
      <family val="2"/>
    </font>
    <font>
      <sz val="10"/>
      <color indexed="9"/>
      <name val="Arial"/>
      <family val="2"/>
    </font>
    <font>
      <b/>
      <sz val="11"/>
      <name val="YuHelvetica"/>
      <charset val="238"/>
    </font>
    <font>
      <sz val="14"/>
      <name val="Arial"/>
      <family val="2"/>
      <charset val="238"/>
    </font>
    <font>
      <sz val="11"/>
      <name val="Arial"/>
      <family val="2"/>
      <charset val="238"/>
    </font>
    <font>
      <b/>
      <sz val="11"/>
      <color indexed="8"/>
      <name val="Arial"/>
      <family val="2"/>
      <charset val="238"/>
    </font>
    <font>
      <sz val="11"/>
      <color indexed="8"/>
      <name val="Arial"/>
      <family val="2"/>
      <charset val="238"/>
    </font>
    <font>
      <sz val="11"/>
      <color indexed="9"/>
      <name val="Arial"/>
      <family val="2"/>
    </font>
    <font>
      <b/>
      <sz val="11"/>
      <color theme="1"/>
      <name val="Arial Cirilica"/>
    </font>
    <font>
      <b/>
      <sz val="11"/>
      <color theme="1"/>
      <name val="Arial"/>
      <family val="2"/>
      <charset val="238"/>
    </font>
    <font>
      <sz val="11"/>
      <color theme="1"/>
      <name val="Arial"/>
      <family val="2"/>
      <charset val="238"/>
    </font>
    <font>
      <sz val="11"/>
      <name val="Arial Cirilica"/>
      <family val="2"/>
      <charset val="238"/>
    </font>
    <font>
      <b/>
      <sz val="11"/>
      <color theme="1"/>
      <name val="Arial"/>
      <family val="2"/>
    </font>
    <font>
      <sz val="11"/>
      <color rgb="FFFF0000"/>
      <name val="Arial Cirilica"/>
      <charset val="238"/>
    </font>
  </fonts>
  <fills count="1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DEADA"/>
        <bgColor rgb="FFFFFFFF"/>
      </patternFill>
    </fill>
    <fill>
      <patternFill patternType="solid">
        <fgColor rgb="FFFFFFFF"/>
        <bgColor rgb="FFFDEADA"/>
      </patternFill>
    </fill>
    <fill>
      <patternFill patternType="solid">
        <fgColor theme="0"/>
        <bgColor rgb="FFFFFF00"/>
      </patternFill>
    </fill>
    <fill>
      <patternFill patternType="solid">
        <fgColor theme="0"/>
        <bgColor rgb="FFFDEADA"/>
      </patternFill>
    </fill>
    <fill>
      <patternFill patternType="solid">
        <fgColor theme="9" tint="0.79998168889431442"/>
        <bgColor rgb="FFFDEADA"/>
      </patternFill>
    </fill>
    <fill>
      <patternFill patternType="solid">
        <fgColor theme="9" tint="0.79998168889431442"/>
        <bgColor rgb="FFFFFFFF"/>
      </patternFill>
    </fill>
    <fill>
      <patternFill patternType="solid">
        <fgColor theme="9" tint="0.79998168889431442"/>
        <bgColor indexed="23"/>
      </patternFill>
    </fill>
    <fill>
      <patternFill patternType="solid">
        <fgColor indexed="9"/>
        <bgColor indexed="26"/>
      </patternFill>
    </fill>
    <fill>
      <patternFill patternType="solid">
        <fgColor theme="0"/>
        <bgColor rgb="FFFFFFFF"/>
      </patternFill>
    </fill>
    <fill>
      <patternFill patternType="solid">
        <fgColor theme="0"/>
        <bgColor indexed="26"/>
      </patternFill>
    </fill>
    <fill>
      <patternFill patternType="solid">
        <fgColor indexed="55"/>
        <bgColor indexed="23"/>
      </patternFill>
    </fill>
  </fills>
  <borders count="1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hair">
        <color auto="1"/>
      </left>
      <right style="hair">
        <color auto="1"/>
      </right>
      <top style="hair">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hair">
        <color auto="1"/>
      </right>
      <top style="medium">
        <color indexed="64"/>
      </top>
      <bottom/>
      <diagonal/>
    </border>
    <border>
      <left style="hair">
        <color auto="1"/>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style="hair">
        <color auto="1"/>
      </right>
      <top/>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auto="1"/>
      </left>
      <right style="thin">
        <color auto="1"/>
      </right>
      <top style="thin">
        <color auto="1"/>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indexed="64"/>
      </left>
      <right style="medium">
        <color auto="1"/>
      </right>
      <top style="thin">
        <color indexed="64"/>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style="thin">
        <color indexed="64"/>
      </right>
      <top style="double">
        <color indexed="64"/>
      </top>
      <bottom/>
      <diagonal/>
    </border>
    <border>
      <left/>
      <right/>
      <top/>
      <bottom style="medium">
        <color indexed="64"/>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medium">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auto="1"/>
      </bottom>
      <diagonal/>
    </border>
    <border>
      <left/>
      <right style="thin">
        <color indexed="64"/>
      </right>
      <top/>
      <bottom style="medium">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bottom style="thin">
        <color auto="1"/>
      </bottom>
      <diagonal/>
    </border>
    <border>
      <left/>
      <right style="medium">
        <color auto="1"/>
      </right>
      <top/>
      <bottom/>
      <diagonal/>
    </border>
    <border>
      <left/>
      <right style="medium">
        <color auto="1"/>
      </right>
      <top style="thin">
        <color auto="1"/>
      </top>
      <bottom/>
      <diagonal/>
    </border>
    <border>
      <left style="medium">
        <color indexed="64"/>
      </left>
      <right/>
      <top/>
      <bottom/>
      <diagonal/>
    </border>
    <border>
      <left/>
      <right style="hair">
        <color auto="1"/>
      </right>
      <top style="medium">
        <color indexed="64"/>
      </top>
      <bottom style="medium">
        <color indexed="64"/>
      </bottom>
      <diagonal/>
    </border>
    <border>
      <left/>
      <right style="hair">
        <color auto="1"/>
      </right>
      <top/>
      <bottom style="hair">
        <color auto="1"/>
      </bottom>
      <diagonal/>
    </border>
    <border>
      <left style="hair">
        <color auto="1"/>
      </left>
      <right/>
      <top style="medium">
        <color indexed="64"/>
      </top>
      <bottom style="medium">
        <color indexed="64"/>
      </bottom>
      <diagonal/>
    </border>
    <border>
      <left/>
      <right style="hair">
        <color auto="1"/>
      </right>
      <top/>
      <bottom/>
      <diagonal/>
    </border>
    <border>
      <left style="thin">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style="medium">
        <color indexed="64"/>
      </top>
      <bottom style="medium">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top style="medium">
        <color indexed="64"/>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auto="1"/>
      </left>
      <right style="thin">
        <color auto="1"/>
      </right>
      <top style="thin">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auto="1"/>
      </right>
      <top style="thin">
        <color auto="1"/>
      </top>
      <bottom/>
      <diagonal/>
    </border>
    <border>
      <left style="thin">
        <color indexed="64"/>
      </left>
      <right style="medium">
        <color auto="1"/>
      </right>
      <top style="thin">
        <color indexed="64"/>
      </top>
      <bottom/>
      <diagonal/>
    </border>
    <border>
      <left style="thin">
        <color indexed="64"/>
      </left>
      <right style="medium">
        <color auto="1"/>
      </right>
      <top/>
      <bottom style="thin">
        <color indexed="64"/>
      </bottom>
      <diagonal/>
    </border>
    <border>
      <left/>
      <right style="medium">
        <color auto="1"/>
      </right>
      <top style="thin">
        <color indexed="64"/>
      </top>
      <bottom style="thin">
        <color indexed="64"/>
      </bottom>
      <diagonal/>
    </border>
    <border>
      <left style="medium">
        <color auto="1"/>
      </left>
      <right/>
      <top style="thin">
        <color auto="1"/>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s>
  <cellStyleXfs count="2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7" fillId="0" borderId="0">
      <alignment horizontal="justify"/>
    </xf>
    <xf numFmtId="0" fontId="8" fillId="0" borderId="0"/>
    <xf numFmtId="0" fontId="1" fillId="0" borderId="0"/>
    <xf numFmtId="0" fontId="7" fillId="0" borderId="0"/>
    <xf numFmtId="0" fontId="10" fillId="0" borderId="0"/>
    <xf numFmtId="0" fontId="10" fillId="0" borderId="0"/>
    <xf numFmtId="168" fontId="8" fillId="0" borderId="0" applyFont="0" applyFill="0" applyBorder="0" applyAlignment="0" applyProtection="0"/>
    <xf numFmtId="0" fontId="11" fillId="0" borderId="0"/>
    <xf numFmtId="2" fontId="12" fillId="0" borderId="0"/>
    <xf numFmtId="0" fontId="13" fillId="0" borderId="0"/>
    <xf numFmtId="0" fontId="10" fillId="0" borderId="0" applyAlignment="0">
      <alignment vertical="top" wrapText="1"/>
    </xf>
    <xf numFmtId="165" fontId="2" fillId="0" borderId="0" applyFont="0" applyFill="0" applyBorder="0" applyAlignment="0" applyProtection="0"/>
    <xf numFmtId="9" fontId="2" fillId="0" borderId="0" applyFont="0" applyFill="0" applyBorder="0" applyAlignment="0" applyProtection="0"/>
    <xf numFmtId="0" fontId="16" fillId="0" borderId="0"/>
    <xf numFmtId="0" fontId="15" fillId="0" borderId="0"/>
    <xf numFmtId="167" fontId="10" fillId="0" borderId="0" applyBorder="0" applyProtection="0"/>
    <xf numFmtId="0" fontId="10" fillId="0" borderId="0"/>
    <xf numFmtId="166" fontId="2" fillId="0" borderId="0" applyFon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165" fontId="1" fillId="0" borderId="0" applyFont="0" applyFill="0" applyBorder="0" applyAlignment="0" applyProtection="0"/>
  </cellStyleXfs>
  <cellXfs count="1267">
    <xf numFmtId="0" fontId="0" fillId="0" borderId="0" xfId="0"/>
    <xf numFmtId="4" fontId="3" fillId="0" borderId="1" xfId="0" applyNumberFormat="1" applyFont="1" applyBorder="1" applyAlignment="1">
      <alignment vertical="top" wrapText="1"/>
    </xf>
    <xf numFmtId="4" fontId="3" fillId="0" borderId="1" xfId="0" applyNumberFormat="1" applyFont="1" applyBorder="1"/>
    <xf numFmtId="4" fontId="5" fillId="0" borderId="1" xfId="0" applyNumberFormat="1" applyFont="1" applyBorder="1" applyAlignment="1">
      <alignment horizontal="center"/>
    </xf>
    <xf numFmtId="49" fontId="3" fillId="3" borderId="1" xfId="0" applyNumberFormat="1" applyFont="1" applyFill="1" applyBorder="1"/>
    <xf numFmtId="49" fontId="3" fillId="3" borderId="1" xfId="0" applyNumberFormat="1" applyFont="1" applyFill="1" applyBorder="1" applyAlignment="1">
      <alignment vertical="top" wrapText="1"/>
    </xf>
    <xf numFmtId="0" fontId="0" fillId="3" borderId="0" xfId="0" applyFill="1"/>
    <xf numFmtId="4" fontId="4" fillId="0" borderId="1" xfId="0" applyNumberFormat="1" applyFont="1" applyBorder="1" applyAlignment="1">
      <alignment horizontal="center" vertical="top" wrapText="1"/>
    </xf>
    <xf numFmtId="49" fontId="4" fillId="3" borderId="1" xfId="0" applyNumberFormat="1" applyFont="1" applyFill="1" applyBorder="1" applyAlignment="1">
      <alignment horizontal="center" vertical="top"/>
    </xf>
    <xf numFmtId="0" fontId="4" fillId="0" borderId="0" xfId="0" applyFont="1" applyFill="1" applyBorder="1" applyAlignment="1">
      <alignment wrapText="1"/>
    </xf>
    <xf numFmtId="0" fontId="17" fillId="0" borderId="0" xfId="0" applyFont="1"/>
    <xf numFmtId="4" fontId="17" fillId="0" borderId="1" xfId="0" applyNumberFormat="1" applyFont="1" applyBorder="1"/>
    <xf numFmtId="49" fontId="3" fillId="3" borderId="1" xfId="0" applyNumberFormat="1" applyFont="1" applyFill="1" applyBorder="1" applyAlignment="1">
      <alignment horizontal="center" vertical="top" wrapText="1"/>
    </xf>
    <xf numFmtId="49" fontId="17" fillId="3" borderId="0" xfId="0" applyNumberFormat="1" applyFont="1" applyFill="1"/>
    <xf numFmtId="0" fontId="20" fillId="0" borderId="0" xfId="0" applyFont="1"/>
    <xf numFmtId="0" fontId="23" fillId="0" borderId="35" xfId="18" applyFont="1" applyFill="1" applyBorder="1" applyAlignment="1">
      <alignment horizontal="right"/>
    </xf>
    <xf numFmtId="0" fontId="23" fillId="0" borderId="32" xfId="18" applyFont="1" applyFill="1" applyBorder="1" applyAlignment="1">
      <alignment horizontal="right"/>
    </xf>
    <xf numFmtId="4" fontId="21" fillId="0" borderId="36" xfId="18" applyNumberFormat="1" applyFont="1" applyFill="1" applyBorder="1" applyAlignment="1">
      <alignment horizontal="right"/>
    </xf>
    <xf numFmtId="4" fontId="6" fillId="0" borderId="1" xfId="0" applyNumberFormat="1" applyFont="1" applyFill="1" applyBorder="1" applyAlignment="1">
      <alignment horizontal="center" vertical="top"/>
    </xf>
    <xf numFmtId="169" fontId="4" fillId="0" borderId="1" xfId="15" applyNumberFormat="1" applyFont="1" applyFill="1" applyBorder="1" applyAlignment="1">
      <alignment horizontal="center" vertical="top"/>
    </xf>
    <xf numFmtId="4" fontId="4" fillId="0" borderId="1" xfId="0" applyNumberFormat="1" applyFont="1" applyFill="1" applyBorder="1" applyAlignment="1">
      <alignment horizontal="center" vertical="top"/>
    </xf>
    <xf numFmtId="4" fontId="28" fillId="0" borderId="1" xfId="0" applyNumberFormat="1" applyFont="1" applyBorder="1" applyAlignment="1">
      <alignment vertical="top" wrapText="1"/>
    </xf>
    <xf numFmtId="169" fontId="3" fillId="0" borderId="1" xfId="15" applyNumberFormat="1" applyFont="1" applyBorder="1" applyAlignment="1">
      <alignment horizontal="right"/>
    </xf>
    <xf numFmtId="4" fontId="3" fillId="0" borderId="1" xfId="0" applyNumberFormat="1"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9" fontId="3" fillId="0" borderId="1" xfId="15" applyNumberFormat="1" applyFont="1" applyFill="1" applyBorder="1" applyAlignment="1">
      <alignment horizontal="right" vertical="top"/>
    </xf>
    <xf numFmtId="49" fontId="17" fillId="3" borderId="18" xfId="0" applyNumberFormat="1" applyFont="1" applyFill="1" applyBorder="1"/>
    <xf numFmtId="49" fontId="17" fillId="3" borderId="16" xfId="0" applyNumberFormat="1" applyFont="1" applyFill="1" applyBorder="1"/>
    <xf numFmtId="49" fontId="17" fillId="0" borderId="0" xfId="0" applyNumberFormat="1" applyFont="1" applyFill="1" applyBorder="1"/>
    <xf numFmtId="0" fontId="17" fillId="0" borderId="0" xfId="0" applyFont="1" applyBorder="1"/>
    <xf numFmtId="0" fontId="0" fillId="0" borderId="0" xfId="0" applyFill="1"/>
    <xf numFmtId="49" fontId="4" fillId="4" borderId="18" xfId="19" applyNumberFormat="1" applyFont="1" applyFill="1" applyBorder="1" applyAlignment="1" applyProtection="1">
      <alignment horizontal="center" vertical="center"/>
    </xf>
    <xf numFmtId="167" fontId="3" fillId="4" borderId="1" xfId="19" applyFont="1" applyFill="1" applyBorder="1" applyAlignment="1" applyProtection="1">
      <alignment horizontal="center" vertical="center"/>
      <protection locked="0"/>
    </xf>
    <xf numFmtId="0" fontId="4" fillId="0" borderId="1" xfId="9" applyFont="1" applyBorder="1" applyAlignment="1" applyProtection="1">
      <alignment horizontal="justify" vertical="center"/>
      <protection locked="0"/>
    </xf>
    <xf numFmtId="0" fontId="3" fillId="0" borderId="1" xfId="9" applyFont="1" applyBorder="1" applyAlignment="1" applyProtection="1">
      <alignment horizontal="center"/>
      <protection locked="0"/>
    </xf>
    <xf numFmtId="171" fontId="3" fillId="0" borderId="1" xfId="19" applyNumberFormat="1" applyFont="1" applyBorder="1" applyAlignment="1" applyProtection="1">
      <alignment horizontal="right"/>
      <protection locked="0"/>
    </xf>
    <xf numFmtId="0" fontId="4" fillId="5" borderId="1" xfId="9" applyFont="1" applyFill="1" applyBorder="1" applyAlignment="1" applyProtection="1">
      <alignment horizontal="justify" vertical="center" wrapText="1"/>
      <protection locked="0"/>
    </xf>
    <xf numFmtId="0" fontId="3" fillId="5" borderId="1" xfId="9" applyFont="1" applyFill="1" applyBorder="1" applyAlignment="1" applyProtection="1">
      <alignment horizontal="center"/>
      <protection locked="0"/>
    </xf>
    <xf numFmtId="171" fontId="3" fillId="5" borderId="1" xfId="19" applyNumberFormat="1" applyFont="1" applyFill="1" applyBorder="1" applyAlignment="1" applyProtection="1">
      <alignment horizontal="right"/>
      <protection locked="0"/>
    </xf>
    <xf numFmtId="0" fontId="3" fillId="5" borderId="1" xfId="9" applyFont="1" applyFill="1" applyBorder="1" applyAlignment="1" applyProtection="1">
      <alignment horizontal="justify" wrapText="1"/>
      <protection locked="0"/>
    </xf>
    <xf numFmtId="0" fontId="4" fillId="5" borderId="1" xfId="9" applyFont="1" applyFill="1" applyBorder="1" applyAlignment="1" applyProtection="1">
      <alignment horizontal="justify" vertical="center"/>
      <protection locked="0"/>
    </xf>
    <xf numFmtId="0" fontId="3" fillId="5" borderId="1" xfId="9" applyFont="1" applyFill="1" applyBorder="1" applyAlignment="1" applyProtection="1">
      <alignment horizontal="justify" vertical="center"/>
      <protection locked="0"/>
    </xf>
    <xf numFmtId="0" fontId="3" fillId="5" borderId="1" xfId="9" applyFont="1" applyFill="1" applyBorder="1" applyAlignment="1" applyProtection="1">
      <alignment horizontal="left" vertical="center" wrapText="1"/>
      <protection locked="0"/>
    </xf>
    <xf numFmtId="0" fontId="4" fillId="5" borderId="1" xfId="9" applyFont="1" applyFill="1" applyBorder="1" applyAlignment="1" applyProtection="1">
      <alignment horizontal="justify" vertical="top"/>
      <protection locked="0"/>
    </xf>
    <xf numFmtId="167" fontId="3" fillId="4" borderId="6" xfId="19" applyFont="1" applyFill="1" applyBorder="1" applyAlignment="1" applyProtection="1">
      <alignment horizontal="center" vertical="center"/>
      <protection locked="0"/>
    </xf>
    <xf numFmtId="0" fontId="4" fillId="5" borderId="6" xfId="9" applyFont="1" applyFill="1" applyBorder="1" applyAlignment="1" applyProtection="1">
      <alignment horizontal="left" vertical="top" wrapText="1"/>
      <protection locked="0"/>
    </xf>
    <xf numFmtId="0" fontId="3" fillId="5" borderId="6" xfId="9" applyFont="1" applyFill="1" applyBorder="1" applyAlignment="1" applyProtection="1">
      <alignment horizontal="center"/>
      <protection locked="0"/>
    </xf>
    <xf numFmtId="171" fontId="3" fillId="5" borderId="6" xfId="19" applyNumberFormat="1" applyFont="1" applyFill="1" applyBorder="1" applyAlignment="1" applyProtection="1">
      <alignment horizontal="right"/>
      <protection locked="0"/>
    </xf>
    <xf numFmtId="4" fontId="3" fillId="0" borderId="1" xfId="9" applyNumberFormat="1" applyFont="1" applyBorder="1" applyAlignment="1" applyProtection="1">
      <alignment horizontal="center"/>
      <protection locked="0"/>
    </xf>
    <xf numFmtId="171" fontId="3" fillId="0" borderId="1" xfId="19" applyNumberFormat="1" applyFont="1" applyBorder="1" applyAlignment="1" applyProtection="1">
      <alignment horizontal="center"/>
      <protection locked="0"/>
    </xf>
    <xf numFmtId="4" fontId="3" fillId="5" borderId="1" xfId="9" applyNumberFormat="1" applyFont="1" applyFill="1" applyBorder="1" applyAlignment="1" applyProtection="1">
      <alignment horizontal="center"/>
      <protection locked="0"/>
    </xf>
    <xf numFmtId="171" fontId="3" fillId="5" borderId="1" xfId="19" applyNumberFormat="1" applyFont="1" applyFill="1" applyBorder="1" applyAlignment="1" applyProtection="1">
      <alignment horizontal="center"/>
      <protection locked="0"/>
    </xf>
    <xf numFmtId="4" fontId="3" fillId="5" borderId="6" xfId="9" applyNumberFormat="1" applyFont="1" applyFill="1" applyBorder="1" applyAlignment="1" applyProtection="1">
      <alignment horizontal="center"/>
      <protection locked="0"/>
    </xf>
    <xf numFmtId="171" fontId="3" fillId="5" borderId="6" xfId="19" applyNumberFormat="1" applyFont="1" applyFill="1" applyBorder="1" applyAlignment="1" applyProtection="1">
      <alignment horizontal="center"/>
      <protection locked="0"/>
    </xf>
    <xf numFmtId="167" fontId="3" fillId="3" borderId="16" xfId="19" applyFont="1" applyFill="1" applyBorder="1" applyAlignment="1" applyProtection="1">
      <alignment horizontal="justify"/>
    </xf>
    <xf numFmtId="167" fontId="4" fillId="3" borderId="16" xfId="19" applyFont="1" applyFill="1" applyBorder="1" applyAlignment="1" applyProtection="1">
      <alignment horizontal="right"/>
    </xf>
    <xf numFmtId="167" fontId="3" fillId="3" borderId="2" xfId="19" applyFont="1" applyFill="1" applyBorder="1" applyAlignment="1" applyProtection="1">
      <alignment horizontal="justify"/>
    </xf>
    <xf numFmtId="167" fontId="3" fillId="3" borderId="17" xfId="19" applyFont="1" applyFill="1" applyBorder="1" applyAlignment="1" applyProtection="1">
      <alignment horizontal="justify"/>
    </xf>
    <xf numFmtId="171" fontId="4" fillId="9" borderId="18" xfId="19" applyNumberFormat="1" applyFont="1" applyFill="1" applyBorder="1" applyAlignment="1" applyProtection="1">
      <alignment horizontal="right"/>
    </xf>
    <xf numFmtId="0" fontId="30" fillId="3" borderId="54" xfId="20" applyFont="1" applyFill="1" applyBorder="1" applyAlignment="1">
      <alignment vertical="center"/>
    </xf>
    <xf numFmtId="0" fontId="30" fillId="3" borderId="0" xfId="20" applyFont="1" applyFill="1" applyBorder="1" applyAlignment="1">
      <alignment vertical="center"/>
    </xf>
    <xf numFmtId="0" fontId="30" fillId="3" borderId="55" xfId="20" applyFont="1" applyFill="1" applyBorder="1" applyAlignment="1">
      <alignment vertical="center"/>
    </xf>
    <xf numFmtId="0" fontId="31" fillId="3" borderId="54" xfId="20" applyFont="1" applyFill="1" applyBorder="1" applyAlignment="1">
      <alignment horizontal="left" vertical="top" wrapText="1"/>
    </xf>
    <xf numFmtId="0" fontId="31" fillId="3" borderId="0" xfId="20" applyFont="1" applyFill="1" applyBorder="1" applyAlignment="1">
      <alignment horizontal="left" vertical="top" wrapText="1"/>
    </xf>
    <xf numFmtId="0" fontId="31" fillId="3" borderId="55" xfId="20" applyFont="1" applyFill="1" applyBorder="1" applyAlignment="1">
      <alignment horizontal="left" vertical="top" wrapText="1"/>
    </xf>
    <xf numFmtId="49" fontId="34" fillId="4" borderId="18" xfId="19" applyNumberFormat="1" applyFont="1" applyFill="1" applyBorder="1" applyAlignment="1" applyProtection="1">
      <alignment horizontal="center" vertical="center"/>
    </xf>
    <xf numFmtId="167" fontId="35" fillId="4" borderId="46" xfId="19" applyFont="1" applyFill="1" applyBorder="1" applyAlignment="1" applyProtection="1">
      <alignment horizontal="center" vertical="center"/>
      <protection locked="0"/>
    </xf>
    <xf numFmtId="0" fontId="34" fillId="0" borderId="60" xfId="0" applyFont="1" applyBorder="1" applyAlignment="1" applyProtection="1">
      <alignment horizontal="justify" vertical="center"/>
      <protection locked="0"/>
    </xf>
    <xf numFmtId="0" fontId="35" fillId="0" borderId="47" xfId="0" applyFont="1" applyBorder="1" applyAlignment="1" applyProtection="1">
      <alignment horizontal="center"/>
      <protection locked="0"/>
    </xf>
    <xf numFmtId="4" fontId="35" fillId="0" borderId="48" xfId="0" applyNumberFormat="1" applyFont="1" applyBorder="1" applyAlignment="1" applyProtection="1">
      <alignment horizontal="center" vertical="center"/>
      <protection locked="0"/>
    </xf>
    <xf numFmtId="171" fontId="35" fillId="0" borderId="11" xfId="19" applyNumberFormat="1" applyFont="1" applyBorder="1" applyAlignment="1" applyProtection="1">
      <alignment horizontal="center" vertical="center"/>
      <protection locked="0"/>
    </xf>
    <xf numFmtId="0" fontId="34" fillId="5" borderId="9" xfId="0" applyFont="1" applyFill="1" applyBorder="1" applyAlignment="1" applyProtection="1">
      <alignment horizontal="justify" vertical="center" wrapText="1"/>
      <protection locked="0"/>
    </xf>
    <xf numFmtId="0" fontId="35" fillId="5" borderId="47" xfId="0" applyFont="1" applyFill="1" applyBorder="1" applyAlignment="1" applyProtection="1">
      <alignment horizontal="center"/>
      <protection locked="0"/>
    </xf>
    <xf numFmtId="171" fontId="35" fillId="5" borderId="11" xfId="19" applyNumberFormat="1" applyFont="1" applyFill="1" applyBorder="1" applyAlignment="1" applyProtection="1">
      <alignment horizontal="center" vertical="center"/>
      <protection locked="0"/>
    </xf>
    <xf numFmtId="0" fontId="35" fillId="5" borderId="9" xfId="0" applyFont="1" applyFill="1" applyBorder="1" applyAlignment="1" applyProtection="1">
      <alignment horizontal="justify" wrapText="1"/>
      <protection locked="0"/>
    </xf>
    <xf numFmtId="167" fontId="35" fillId="4" borderId="33" xfId="19" applyFont="1" applyFill="1" applyBorder="1" applyAlignment="1" applyProtection="1">
      <alignment horizontal="center" vertical="center"/>
      <protection locked="0"/>
    </xf>
    <xf numFmtId="0" fontId="34" fillId="5" borderId="9" xfId="0" applyFont="1" applyFill="1" applyBorder="1" applyAlignment="1" applyProtection="1">
      <alignment horizontal="justify" vertical="center"/>
      <protection locked="0"/>
    </xf>
    <xf numFmtId="0" fontId="35" fillId="5" borderId="9" xfId="0" applyFont="1" applyFill="1" applyBorder="1" applyAlignment="1" applyProtection="1">
      <alignment horizontal="justify" vertical="center"/>
      <protection locked="0"/>
    </xf>
    <xf numFmtId="0" fontId="35" fillId="5" borderId="9" xfId="0" applyFont="1" applyFill="1" applyBorder="1" applyAlignment="1" applyProtection="1">
      <alignment horizontal="left" vertical="center" wrapText="1"/>
      <protection locked="0"/>
    </xf>
    <xf numFmtId="0" fontId="34" fillId="5" borderId="9" xfId="0" applyFont="1" applyFill="1" applyBorder="1" applyAlignment="1" applyProtection="1">
      <alignment horizontal="justify" vertical="top"/>
      <protection locked="0"/>
    </xf>
    <xf numFmtId="167" fontId="35" fillId="4" borderId="37" xfId="19" applyFont="1" applyFill="1" applyBorder="1" applyAlignment="1" applyProtection="1">
      <alignment horizontal="center" vertical="center"/>
      <protection locked="0"/>
    </xf>
    <xf numFmtId="0" fontId="35" fillId="0" borderId="9" xfId="0" applyFont="1" applyBorder="1" applyAlignment="1" applyProtection="1">
      <alignment horizontal="left" vertical="top" wrapText="1"/>
      <protection locked="0"/>
    </xf>
    <xf numFmtId="171" fontId="35" fillId="5" borderId="47" xfId="19" applyNumberFormat="1" applyFont="1" applyFill="1" applyBorder="1" applyAlignment="1" applyProtection="1">
      <alignment horizontal="right"/>
      <protection locked="0"/>
    </xf>
    <xf numFmtId="0" fontId="35" fillId="5" borderId="48" xfId="0" applyFont="1" applyFill="1" applyBorder="1" applyAlignment="1" applyProtection="1">
      <alignment horizontal="center"/>
      <protection locked="0"/>
    </xf>
    <xf numFmtId="4" fontId="35" fillId="0" borderId="48" xfId="0" applyNumberFormat="1" applyFont="1" applyBorder="1" applyAlignment="1" applyProtection="1">
      <alignment horizontal="right" vertical="center"/>
      <protection locked="0"/>
    </xf>
    <xf numFmtId="0" fontId="35" fillId="0" borderId="9" xfId="0" applyFont="1" applyBorder="1" applyAlignment="1" applyProtection="1">
      <alignment horizontal="justify" vertical="center"/>
      <protection locked="0"/>
    </xf>
    <xf numFmtId="0" fontId="35" fillId="0" borderId="9" xfId="0" applyFont="1" applyBorder="1" applyAlignment="1" applyProtection="1">
      <alignment horizontal="justify" vertical="top"/>
      <protection locked="0"/>
    </xf>
    <xf numFmtId="0" fontId="35" fillId="0" borderId="48" xfId="0" applyFont="1" applyBorder="1" applyAlignment="1" applyProtection="1">
      <alignment horizontal="center"/>
      <protection locked="0"/>
    </xf>
    <xf numFmtId="4" fontId="35" fillId="6" borderId="47" xfId="0" applyNumberFormat="1" applyFont="1" applyFill="1" applyBorder="1" applyAlignment="1" applyProtection="1">
      <alignment horizontal="right" vertical="center"/>
      <protection locked="0"/>
    </xf>
    <xf numFmtId="0" fontId="35" fillId="0" borderId="9" xfId="0" applyFont="1" applyFill="1" applyBorder="1" applyAlignment="1" applyProtection="1">
      <alignment horizontal="justify" vertical="top"/>
      <protection locked="0"/>
    </xf>
    <xf numFmtId="4" fontId="35" fillId="0" borderId="48" xfId="0" applyNumberFormat="1" applyFont="1" applyFill="1" applyBorder="1" applyAlignment="1" applyProtection="1">
      <alignment horizontal="right" vertical="center"/>
      <protection locked="0"/>
    </xf>
    <xf numFmtId="171" fontId="35" fillId="0" borderId="11" xfId="19" applyNumberFormat="1" applyFont="1" applyFill="1" applyBorder="1" applyAlignment="1" applyProtection="1">
      <alignment horizontal="center" vertical="center"/>
      <protection locked="0"/>
    </xf>
    <xf numFmtId="167" fontId="35" fillId="4" borderId="38" xfId="19" applyFont="1" applyFill="1" applyBorder="1" applyAlignment="1" applyProtection="1">
      <alignment horizontal="center" vertical="top"/>
      <protection locked="0"/>
    </xf>
    <xf numFmtId="0" fontId="35" fillId="5" borderId="9" xfId="0" applyFont="1" applyFill="1" applyBorder="1" applyAlignment="1" applyProtection="1">
      <alignment horizontal="justify" vertical="top" wrapText="1"/>
      <protection locked="0"/>
    </xf>
    <xf numFmtId="4" fontId="35" fillId="6" borderId="48" xfId="0" applyNumberFormat="1" applyFont="1" applyFill="1" applyBorder="1" applyAlignment="1" applyProtection="1">
      <alignment horizontal="right" vertical="center"/>
      <protection locked="0"/>
    </xf>
    <xf numFmtId="171" fontId="35" fillId="6" borderId="11" xfId="19" applyNumberFormat="1" applyFont="1" applyFill="1" applyBorder="1" applyAlignment="1" applyProtection="1">
      <alignment horizontal="center" vertical="center"/>
      <protection locked="0"/>
    </xf>
    <xf numFmtId="4" fontId="35" fillId="0" borderId="47" xfId="0" applyNumberFormat="1" applyFont="1" applyBorder="1" applyAlignment="1" applyProtection="1">
      <alignment horizontal="right" vertical="center"/>
      <protection locked="0"/>
    </xf>
    <xf numFmtId="0" fontId="34" fillId="0" borderId="9" xfId="0" applyFont="1" applyBorder="1" applyAlignment="1" applyProtection="1">
      <alignment horizontal="justify" vertical="top" wrapText="1"/>
      <protection locked="0"/>
    </xf>
    <xf numFmtId="4" fontId="35" fillId="0" borderId="48" xfId="0" applyNumberFormat="1" applyFont="1" applyBorder="1" applyAlignment="1" applyProtection="1">
      <alignment horizontal="right"/>
      <protection locked="0"/>
    </xf>
    <xf numFmtId="0" fontId="35" fillId="6" borderId="47" xfId="0" applyFont="1" applyFill="1" applyBorder="1" applyAlignment="1" applyProtection="1">
      <alignment horizontal="center"/>
      <protection locked="0"/>
    </xf>
    <xf numFmtId="0" fontId="34" fillId="0" borderId="9" xfId="0" applyFont="1" applyBorder="1" applyAlignment="1" applyProtection="1">
      <alignment horizontal="justify" vertical="center" wrapText="1"/>
      <protection locked="0"/>
    </xf>
    <xf numFmtId="0" fontId="34" fillId="0" borderId="9" xfId="0" applyFont="1" applyBorder="1" applyAlignment="1" applyProtection="1">
      <alignment horizontal="left" vertical="top" wrapText="1"/>
      <protection locked="0"/>
    </xf>
    <xf numFmtId="0" fontId="34" fillId="5" borderId="9" xfId="0" applyFont="1" applyFill="1" applyBorder="1" applyAlignment="1" applyProtection="1">
      <alignment horizontal="justify" vertical="top" wrapText="1"/>
      <protection locked="0"/>
    </xf>
    <xf numFmtId="0" fontId="35" fillId="5" borderId="9" xfId="0" applyFont="1" applyFill="1" applyBorder="1" applyAlignment="1" applyProtection="1">
      <alignment horizontal="justify" vertical="center" wrapText="1"/>
      <protection locked="0"/>
    </xf>
    <xf numFmtId="0" fontId="34" fillId="5" borderId="9" xfId="0" applyFont="1" applyFill="1" applyBorder="1" applyAlignment="1" applyProtection="1">
      <alignment horizontal="left" vertical="center"/>
      <protection locked="0"/>
    </xf>
    <xf numFmtId="167" fontId="35" fillId="0" borderId="2" xfId="19" applyFont="1" applyBorder="1" applyAlignment="1" applyProtection="1">
      <alignment horizontal="center"/>
    </xf>
    <xf numFmtId="167" fontId="34" fillId="0" borderId="2" xfId="19" applyFont="1" applyBorder="1" applyAlignment="1" applyProtection="1">
      <alignment horizontal="center"/>
    </xf>
    <xf numFmtId="167" fontId="35" fillId="0" borderId="2" xfId="19" applyFont="1" applyBorder="1" applyAlignment="1" applyProtection="1">
      <alignment horizontal="center" vertical="center"/>
    </xf>
    <xf numFmtId="171" fontId="34" fillId="0" borderId="2" xfId="19" applyNumberFormat="1" applyFont="1" applyBorder="1" applyAlignment="1" applyProtection="1">
      <alignment horizontal="right"/>
    </xf>
    <xf numFmtId="49" fontId="34" fillId="4" borderId="31" xfId="19" applyNumberFormat="1" applyFont="1" applyFill="1" applyBorder="1" applyAlignment="1" applyProtection="1">
      <alignment horizontal="center" vertical="center"/>
    </xf>
    <xf numFmtId="167" fontId="35" fillId="0" borderId="33" xfId="19" applyFont="1" applyBorder="1" applyAlignment="1" applyProtection="1">
      <alignment horizontal="center" vertical="center"/>
      <protection locked="0"/>
    </xf>
    <xf numFmtId="0" fontId="39" fillId="0" borderId="3" xfId="0" applyFont="1" applyBorder="1" applyAlignment="1">
      <alignment horizontal="justify" wrapText="1"/>
    </xf>
    <xf numFmtId="167" fontId="35" fillId="0" borderId="1" xfId="19" applyFont="1" applyBorder="1" applyAlignment="1" applyProtection="1">
      <alignment vertical="center"/>
    </xf>
    <xf numFmtId="0" fontId="40" fillId="0" borderId="3" xfId="0" applyFont="1" applyBorder="1" applyAlignment="1">
      <alignment horizontal="justify" wrapText="1"/>
    </xf>
    <xf numFmtId="0" fontId="40" fillId="0" borderId="1" xfId="0" applyFont="1" applyBorder="1" applyAlignment="1">
      <alignment horizontal="justify" wrapText="1"/>
    </xf>
    <xf numFmtId="0" fontId="40" fillId="0" borderId="34" xfId="0" applyFont="1" applyBorder="1" applyAlignment="1">
      <alignment horizontal="justify" wrapText="1"/>
    </xf>
    <xf numFmtId="167" fontId="35" fillId="0" borderId="0" xfId="19" applyFont="1" applyBorder="1" applyAlignment="1" applyProtection="1">
      <alignment vertical="center"/>
    </xf>
    <xf numFmtId="0" fontId="40" fillId="0" borderId="0" xfId="0" applyFont="1" applyBorder="1" applyAlignment="1">
      <alignment horizontal="justify" wrapText="1"/>
    </xf>
    <xf numFmtId="4" fontId="40" fillId="0" borderId="0" xfId="0" applyNumberFormat="1" applyFont="1" applyBorder="1" applyAlignment="1">
      <alignment horizontal="center" vertical="center"/>
    </xf>
    <xf numFmtId="0" fontId="35" fillId="5" borderId="0" xfId="0" applyFont="1" applyFill="1" applyBorder="1" applyAlignment="1" applyProtection="1">
      <protection locked="0"/>
    </xf>
    <xf numFmtId="169" fontId="35" fillId="5" borderId="11" xfId="15" applyNumberFormat="1" applyFont="1" applyFill="1" applyBorder="1" applyAlignment="1" applyProtection="1">
      <alignment horizontal="center" vertical="center"/>
      <protection locked="0"/>
    </xf>
    <xf numFmtId="169" fontId="35" fillId="0" borderId="48" xfId="15" applyNumberFormat="1" applyFont="1" applyBorder="1" applyAlignment="1" applyProtection="1">
      <alignment horizontal="right"/>
      <protection locked="0"/>
    </xf>
    <xf numFmtId="169" fontId="35" fillId="5" borderId="48" xfId="15" applyNumberFormat="1" applyFont="1" applyFill="1" applyBorder="1" applyAlignment="1" applyProtection="1">
      <alignment horizontal="right"/>
      <protection locked="0"/>
    </xf>
    <xf numFmtId="169" fontId="35" fillId="5" borderId="61" xfId="15" applyNumberFormat="1" applyFont="1" applyFill="1" applyBorder="1" applyAlignment="1" applyProtection="1">
      <alignment horizontal="right"/>
      <protection locked="0"/>
    </xf>
    <xf numFmtId="169" fontId="34" fillId="4" borderId="18" xfId="15" applyNumberFormat="1" applyFont="1" applyFill="1" applyBorder="1" applyAlignment="1" applyProtection="1">
      <alignment horizontal="right"/>
    </xf>
    <xf numFmtId="167" fontId="35" fillId="0" borderId="16" xfId="19" applyFont="1" applyBorder="1" applyAlignment="1" applyProtection="1">
      <alignment horizontal="justify"/>
    </xf>
    <xf numFmtId="0" fontId="34" fillId="5" borderId="39" xfId="0" applyFont="1" applyFill="1" applyBorder="1" applyAlignment="1" applyProtection="1">
      <alignment horizontal="left" vertical="top" wrapText="1"/>
      <protection locked="0"/>
    </xf>
    <xf numFmtId="0" fontId="35" fillId="5" borderId="51" xfId="0" applyFont="1" applyFill="1" applyBorder="1" applyAlignment="1" applyProtection="1">
      <alignment horizontal="center"/>
      <protection locked="0"/>
    </xf>
    <xf numFmtId="167" fontId="35" fillId="0" borderId="2" xfId="19" applyFont="1" applyBorder="1" applyAlignment="1" applyProtection="1">
      <alignment horizontal="justify"/>
    </xf>
    <xf numFmtId="167" fontId="35" fillId="0" borderId="17" xfId="19" applyFont="1" applyBorder="1" applyAlignment="1" applyProtection="1">
      <alignment horizontal="justify"/>
    </xf>
    <xf numFmtId="167" fontId="35" fillId="3" borderId="16" xfId="19" applyFont="1" applyFill="1" applyBorder="1" applyAlignment="1" applyProtection="1">
      <alignment horizontal="justify"/>
    </xf>
    <xf numFmtId="169" fontId="34" fillId="9" borderId="17" xfId="15" applyNumberFormat="1" applyFont="1" applyFill="1" applyBorder="1" applyAlignment="1" applyProtection="1">
      <alignment horizontal="right"/>
    </xf>
    <xf numFmtId="169" fontId="35" fillId="5" borderId="47" xfId="15" applyNumberFormat="1" applyFont="1" applyFill="1" applyBorder="1" applyAlignment="1" applyProtection="1">
      <alignment horizontal="right"/>
      <protection locked="0"/>
    </xf>
    <xf numFmtId="169" fontId="35" fillId="6" borderId="3" xfId="15" applyNumberFormat="1" applyFont="1" applyFill="1" applyBorder="1" applyAlignment="1" applyProtection="1">
      <alignment horizontal="right"/>
      <protection locked="0"/>
    </xf>
    <xf numFmtId="169" fontId="35" fillId="0" borderId="47" xfId="15" applyNumberFormat="1" applyFont="1" applyBorder="1" applyAlignment="1" applyProtection="1">
      <alignment horizontal="right"/>
      <protection locked="0"/>
    </xf>
    <xf numFmtId="169" fontId="35" fillId="0" borderId="47" xfId="15" applyNumberFormat="1" applyFont="1" applyFill="1" applyBorder="1" applyAlignment="1" applyProtection="1">
      <alignment horizontal="right"/>
      <protection locked="0"/>
    </xf>
    <xf numFmtId="169" fontId="35" fillId="6" borderId="47" xfId="15" applyNumberFormat="1" applyFont="1" applyFill="1" applyBorder="1" applyAlignment="1" applyProtection="1">
      <alignment horizontal="right"/>
      <protection locked="0"/>
    </xf>
    <xf numFmtId="169" fontId="35" fillId="6" borderId="47" xfId="15" applyNumberFormat="1" applyFont="1" applyFill="1" applyBorder="1" applyAlignment="1" applyProtection="1">
      <alignment horizontal="center" vertical="center"/>
      <protection locked="0"/>
    </xf>
    <xf numFmtId="4" fontId="35" fillId="0" borderId="48" xfId="0" applyNumberFormat="1" applyFont="1" applyBorder="1" applyAlignment="1" applyProtection="1">
      <alignment horizontal="center"/>
      <protection locked="0"/>
    </xf>
    <xf numFmtId="169" fontId="35" fillId="0" borderId="48" xfId="15" applyNumberFormat="1" applyFont="1" applyBorder="1" applyAlignment="1" applyProtection="1">
      <alignment horizontal="center"/>
      <protection locked="0"/>
    </xf>
    <xf numFmtId="169" fontId="35" fillId="5" borderId="11" xfId="15" applyNumberFormat="1" applyFont="1" applyFill="1" applyBorder="1" applyAlignment="1" applyProtection="1">
      <alignment horizontal="center"/>
      <protection locked="0"/>
    </xf>
    <xf numFmtId="169" fontId="35" fillId="5" borderId="48" xfId="15" applyNumberFormat="1" applyFont="1" applyFill="1" applyBorder="1" applyAlignment="1" applyProtection="1">
      <alignment horizontal="center"/>
      <protection locked="0"/>
    </xf>
    <xf numFmtId="169" fontId="35" fillId="6" borderId="11" xfId="15" applyNumberFormat="1" applyFont="1" applyFill="1" applyBorder="1" applyAlignment="1" applyProtection="1">
      <alignment horizontal="center"/>
      <protection locked="0"/>
    </xf>
    <xf numFmtId="169" fontId="35" fillId="7" borderId="11" xfId="15" applyNumberFormat="1" applyFont="1" applyFill="1" applyBorder="1" applyAlignment="1" applyProtection="1">
      <alignment horizontal="center"/>
      <protection locked="0"/>
    </xf>
    <xf numFmtId="169" fontId="35" fillId="5" borderId="48" xfId="15" applyNumberFormat="1" applyFont="1" applyFill="1" applyBorder="1" applyAlignment="1" applyProtection="1">
      <alignment horizontal="center" vertical="center"/>
      <protection locked="0"/>
    </xf>
    <xf numFmtId="169" fontId="35" fillId="6" borderId="11" xfId="15" applyNumberFormat="1" applyFont="1" applyFill="1" applyBorder="1" applyAlignment="1" applyProtection="1">
      <alignment horizontal="center" vertical="center"/>
      <protection locked="0"/>
    </xf>
    <xf numFmtId="169" fontId="39" fillId="0" borderId="1" xfId="15" applyNumberFormat="1" applyFont="1" applyBorder="1" applyAlignment="1">
      <alignment horizontal="center"/>
    </xf>
    <xf numFmtId="169" fontId="40" fillId="0" borderId="1" xfId="15" applyNumberFormat="1" applyFont="1" applyBorder="1" applyAlignment="1">
      <alignment horizontal="center"/>
    </xf>
    <xf numFmtId="169" fontId="35" fillId="0" borderId="11" xfId="15" applyNumberFormat="1" applyFont="1" applyBorder="1" applyAlignment="1" applyProtection="1">
      <alignment horizontal="center"/>
      <protection locked="0"/>
    </xf>
    <xf numFmtId="4" fontId="35" fillId="5" borderId="47" xfId="0" applyNumberFormat="1" applyFont="1" applyFill="1" applyBorder="1" applyAlignment="1" applyProtection="1">
      <alignment horizontal="center"/>
      <protection locked="0"/>
    </xf>
    <xf numFmtId="4" fontId="35" fillId="5" borderId="51" xfId="0" applyNumberFormat="1" applyFont="1" applyFill="1" applyBorder="1" applyAlignment="1" applyProtection="1">
      <alignment horizontal="center"/>
      <protection locked="0"/>
    </xf>
    <xf numFmtId="169" fontId="35" fillId="5" borderId="51" xfId="15" applyNumberFormat="1" applyFont="1" applyFill="1" applyBorder="1" applyAlignment="1" applyProtection="1">
      <alignment horizontal="center"/>
      <protection locked="0"/>
    </xf>
    <xf numFmtId="4" fontId="35" fillId="5" borderId="48" xfId="0" applyNumberFormat="1" applyFont="1" applyFill="1" applyBorder="1" applyAlignment="1" applyProtection="1">
      <alignment horizontal="right"/>
      <protection locked="0"/>
    </xf>
    <xf numFmtId="171" fontId="35" fillId="5" borderId="11" xfId="19" applyNumberFormat="1" applyFont="1" applyFill="1" applyBorder="1" applyAlignment="1" applyProtection="1">
      <alignment horizontal="center"/>
      <protection locked="0"/>
    </xf>
    <xf numFmtId="167" fontId="35" fillId="0" borderId="18" xfId="19" applyFont="1" applyBorder="1" applyAlignment="1" applyProtection="1">
      <alignment vertical="center"/>
    </xf>
    <xf numFmtId="0" fontId="40" fillId="0" borderId="16" xfId="0" applyFont="1" applyBorder="1" applyAlignment="1">
      <alignment horizontal="justify" wrapText="1"/>
    </xf>
    <xf numFmtId="0" fontId="35" fillId="5" borderId="2" xfId="0" applyFont="1" applyFill="1" applyBorder="1" applyAlignment="1" applyProtection="1">
      <protection locked="0"/>
    </xf>
    <xf numFmtId="167" fontId="35" fillId="0" borderId="2" xfId="19" applyFont="1" applyBorder="1" applyAlignment="1" applyProtection="1">
      <alignment vertical="center"/>
    </xf>
    <xf numFmtId="167" fontId="35" fillId="3" borderId="18" xfId="19" applyFont="1" applyFill="1" applyBorder="1" applyAlignment="1" applyProtection="1">
      <alignment vertical="center"/>
    </xf>
    <xf numFmtId="167" fontId="35" fillId="0" borderId="6" xfId="19" applyFont="1" applyBorder="1" applyAlignment="1" applyProtection="1">
      <alignment vertical="center"/>
    </xf>
    <xf numFmtId="0" fontId="40" fillId="0" borderId="6" xfId="0" applyFont="1" applyBorder="1" applyAlignment="1">
      <alignment horizontal="justify" wrapText="1"/>
    </xf>
    <xf numFmtId="169" fontId="39" fillId="0" borderId="6" xfId="15" applyNumberFormat="1" applyFont="1" applyBorder="1" applyAlignment="1">
      <alignment horizontal="center"/>
    </xf>
    <xf numFmtId="169" fontId="40" fillId="0" borderId="6" xfId="15" applyNumberFormat="1" applyFont="1" applyBorder="1" applyAlignment="1">
      <alignment horizontal="center"/>
    </xf>
    <xf numFmtId="169" fontId="35" fillId="5" borderId="51" xfId="15" applyNumberFormat="1" applyFont="1" applyFill="1" applyBorder="1" applyAlignment="1" applyProtection="1">
      <alignment horizontal="right"/>
      <protection locked="0"/>
    </xf>
    <xf numFmtId="4" fontId="40" fillId="3" borderId="16" xfId="0" applyNumberFormat="1" applyFont="1" applyFill="1" applyBorder="1" applyAlignment="1">
      <alignment horizontal="center" vertical="center"/>
    </xf>
    <xf numFmtId="169" fontId="34" fillId="0" borderId="0" xfId="15" applyNumberFormat="1" applyFont="1" applyFill="1" applyBorder="1" applyAlignment="1" applyProtection="1">
      <alignment horizontal="right"/>
    </xf>
    <xf numFmtId="0" fontId="41" fillId="3" borderId="28" xfId="0" applyFont="1" applyFill="1" applyBorder="1" applyAlignment="1">
      <alignment horizontal="justify" wrapText="1"/>
    </xf>
    <xf numFmtId="0" fontId="35" fillId="8" borderId="13" xfId="0" applyFont="1" applyFill="1" applyBorder="1" applyAlignment="1" applyProtection="1">
      <protection locked="0"/>
    </xf>
    <xf numFmtId="167" fontId="35" fillId="3" borderId="13" xfId="19" applyFont="1" applyFill="1" applyBorder="1" applyAlignment="1" applyProtection="1">
      <alignment vertical="center"/>
    </xf>
    <xf numFmtId="4" fontId="40" fillId="3" borderId="13" xfId="0" applyNumberFormat="1" applyFont="1" applyFill="1" applyBorder="1" applyAlignment="1">
      <alignment horizontal="center" vertical="center"/>
    </xf>
    <xf numFmtId="171" fontId="35" fillId="8" borderId="30" xfId="19" applyNumberFormat="1" applyFont="1" applyFill="1" applyBorder="1" applyAlignment="1" applyProtection="1">
      <alignment horizontal="right"/>
      <protection locked="0"/>
    </xf>
    <xf numFmtId="1" fontId="34" fillId="0" borderId="1" xfId="19" applyNumberFormat="1" applyFont="1" applyBorder="1" applyAlignment="1" applyProtection="1">
      <alignment horizontal="center"/>
    </xf>
    <xf numFmtId="172" fontId="34" fillId="0" borderId="1" xfId="0" applyNumberFormat="1" applyFont="1" applyBorder="1" applyAlignment="1">
      <alignment horizontal="left" indent="1"/>
    </xf>
    <xf numFmtId="167" fontId="35" fillId="0" borderId="1" xfId="19" applyFont="1" applyBorder="1" applyAlignment="1" applyProtection="1">
      <alignment horizontal="center"/>
    </xf>
    <xf numFmtId="4" fontId="35" fillId="0" borderId="1" xfId="19" applyNumberFormat="1" applyFont="1" applyBorder="1" applyAlignment="1" applyProtection="1">
      <alignment horizontal="center" vertical="center"/>
    </xf>
    <xf numFmtId="1" fontId="34" fillId="0" borderId="6" xfId="19" applyNumberFormat="1" applyFont="1" applyBorder="1" applyAlignment="1" applyProtection="1">
      <alignment horizontal="center"/>
    </xf>
    <xf numFmtId="172" fontId="34" fillId="0" borderId="6" xfId="0" applyNumberFormat="1" applyFont="1" applyBorder="1" applyAlignment="1">
      <alignment horizontal="left" indent="1"/>
    </xf>
    <xf numFmtId="167" fontId="35" fillId="0" borderId="6" xfId="19" applyFont="1" applyBorder="1" applyAlignment="1" applyProtection="1">
      <alignment horizontal="center"/>
    </xf>
    <xf numFmtId="4" fontId="35" fillId="0" borderId="6" xfId="19" applyNumberFormat="1" applyFont="1" applyBorder="1" applyAlignment="1" applyProtection="1">
      <alignment horizontal="center" vertical="center"/>
    </xf>
    <xf numFmtId="1" fontId="35" fillId="3" borderId="18" xfId="19" applyNumberFormat="1" applyFont="1" applyFill="1" applyBorder="1" applyAlignment="1" applyProtection="1">
      <alignment horizontal="center"/>
    </xf>
    <xf numFmtId="0" fontId="35" fillId="3" borderId="2" xfId="0" applyFont="1" applyFill="1" applyBorder="1" applyAlignment="1">
      <alignment horizontal="center"/>
    </xf>
    <xf numFmtId="4" fontId="35" fillId="9" borderId="17" xfId="0" applyNumberFormat="1" applyFont="1" applyFill="1" applyBorder="1" applyAlignment="1">
      <alignment vertical="center"/>
    </xf>
    <xf numFmtId="1" fontId="34" fillId="0" borderId="5" xfId="19" applyNumberFormat="1" applyFont="1" applyBorder="1" applyAlignment="1" applyProtection="1">
      <alignment horizontal="center"/>
    </xf>
    <xf numFmtId="0" fontId="30" fillId="3" borderId="63" xfId="20" applyFont="1" applyFill="1" applyBorder="1" applyAlignment="1">
      <alignment vertical="center"/>
    </xf>
    <xf numFmtId="0" fontId="30" fillId="3" borderId="61" xfId="20" applyFont="1" applyFill="1" applyBorder="1" applyAlignment="1">
      <alignment vertical="center"/>
    </xf>
    <xf numFmtId="0" fontId="31" fillId="3" borderId="63" xfId="20" applyFont="1" applyFill="1" applyBorder="1" applyAlignment="1">
      <alignment horizontal="left" vertical="top" wrapText="1"/>
    </xf>
    <xf numFmtId="0" fontId="31" fillId="3" borderId="61" xfId="20" applyFont="1" applyFill="1" applyBorder="1" applyAlignment="1">
      <alignment horizontal="left" vertical="top" wrapText="1"/>
    </xf>
    <xf numFmtId="0" fontId="46" fillId="0" borderId="0" xfId="0" applyFont="1" applyAlignment="1">
      <alignment horizontal="left" vertical="top" wrapText="1"/>
    </xf>
    <xf numFmtId="49" fontId="42" fillId="3" borderId="20" xfId="0" applyNumberFormat="1" applyFont="1" applyFill="1" applyBorder="1" applyAlignment="1">
      <alignment horizontal="center" vertical="center"/>
    </xf>
    <xf numFmtId="0" fontId="42" fillId="3" borderId="21" xfId="0" applyFont="1" applyFill="1" applyBorder="1" applyAlignment="1">
      <alignment horizontal="justify" vertical="top"/>
    </xf>
    <xf numFmtId="0" fontId="42" fillId="3" borderId="21" xfId="0" applyFont="1" applyFill="1" applyBorder="1" applyAlignment="1">
      <alignment horizontal="center" vertical="top"/>
    </xf>
    <xf numFmtId="4" fontId="42" fillId="3" borderId="21" xfId="0" applyNumberFormat="1" applyFont="1" applyFill="1" applyBorder="1" applyAlignment="1">
      <alignment horizontal="center"/>
    </xf>
    <xf numFmtId="0" fontId="42" fillId="3" borderId="22" xfId="0" applyFont="1" applyFill="1" applyBorder="1" applyAlignment="1">
      <alignment horizontal="center"/>
    </xf>
    <xf numFmtId="49" fontId="43" fillId="0" borderId="19" xfId="0" applyNumberFormat="1" applyFont="1" applyBorder="1" applyAlignment="1">
      <alignment horizontal="center" vertical="top"/>
    </xf>
    <xf numFmtId="0" fontId="43" fillId="0" borderId="19" xfId="0" applyFont="1" applyBorder="1" applyAlignment="1">
      <alignment horizontal="center"/>
    </xf>
    <xf numFmtId="4" fontId="42" fillId="0" borderId="19" xfId="0" applyNumberFormat="1" applyFont="1" applyBorder="1" applyAlignment="1">
      <alignment horizontal="center"/>
    </xf>
    <xf numFmtId="4" fontId="42" fillId="0" borderId="19" xfId="0" applyNumberFormat="1" applyFont="1" applyBorder="1" applyAlignment="1">
      <alignment wrapText="1"/>
    </xf>
    <xf numFmtId="49" fontId="42" fillId="3" borderId="20" xfId="0" applyNumberFormat="1" applyFont="1" applyFill="1" applyBorder="1" applyAlignment="1">
      <alignment horizontal="center" vertical="center" wrapText="1"/>
    </xf>
    <xf numFmtId="49" fontId="42" fillId="3" borderId="24" xfId="0" applyNumberFormat="1" applyFont="1" applyFill="1" applyBorder="1" applyAlignment="1">
      <alignment horizontal="center" vertical="center" wrapText="1"/>
    </xf>
    <xf numFmtId="49" fontId="43" fillId="0" borderId="1" xfId="0" applyNumberFormat="1" applyFont="1" applyBorder="1" applyAlignment="1">
      <alignment horizontal="center" vertical="top"/>
    </xf>
    <xf numFmtId="0" fontId="42" fillId="0" borderId="1" xfId="0" applyFont="1" applyBorder="1" applyAlignment="1">
      <alignment horizontal="justify" vertical="top"/>
    </xf>
    <xf numFmtId="0" fontId="43" fillId="0" borderId="1" xfId="0" applyFont="1" applyBorder="1" applyAlignment="1">
      <alignment horizontal="center"/>
    </xf>
    <xf numFmtId="4" fontId="42" fillId="0" borderId="1" xfId="0" applyNumberFormat="1" applyFont="1" applyBorder="1" applyAlignment="1">
      <alignment horizontal="center"/>
    </xf>
    <xf numFmtId="4" fontId="42" fillId="0" borderId="1" xfId="0" applyNumberFormat="1" applyFont="1" applyBorder="1" applyAlignment="1">
      <alignment wrapText="1"/>
    </xf>
    <xf numFmtId="0" fontId="43" fillId="0" borderId="1" xfId="0" applyFont="1" applyBorder="1" applyAlignment="1">
      <alignment horizontal="justify" vertical="top" wrapText="1"/>
    </xf>
    <xf numFmtId="4" fontId="43" fillId="0" borderId="1" xfId="0" applyNumberFormat="1" applyFont="1" applyBorder="1" applyAlignment="1">
      <alignment horizontal="center"/>
    </xf>
    <xf numFmtId="4" fontId="43" fillId="0" borderId="1" xfId="0" applyNumberFormat="1" applyFont="1" applyBorder="1" applyAlignment="1" applyProtection="1">
      <alignment wrapText="1"/>
      <protection locked="0"/>
    </xf>
    <xf numFmtId="4" fontId="43" fillId="0" borderId="1" xfId="0" applyNumberFormat="1" applyFont="1" applyBorder="1" applyAlignment="1">
      <alignment wrapText="1"/>
    </xf>
    <xf numFmtId="2" fontId="43" fillId="0" borderId="1" xfId="0" applyNumberFormat="1" applyFont="1" applyBorder="1" applyAlignment="1">
      <alignment horizontal="center"/>
    </xf>
    <xf numFmtId="4" fontId="43" fillId="0" borderId="1" xfId="0" applyNumberFormat="1" applyFont="1" applyBorder="1" applyAlignment="1">
      <alignment horizontal="right"/>
    </xf>
    <xf numFmtId="49" fontId="43" fillId="3" borderId="1" xfId="0" applyNumberFormat="1" applyFont="1" applyFill="1" applyBorder="1" applyAlignment="1">
      <alignment horizontal="center" vertical="top"/>
    </xf>
    <xf numFmtId="49" fontId="43" fillId="3" borderId="6" xfId="0" applyNumberFormat="1" applyFont="1" applyFill="1" applyBorder="1" applyAlignment="1">
      <alignment horizontal="center" vertical="top"/>
    </xf>
    <xf numFmtId="0" fontId="17" fillId="0" borderId="18" xfId="0" applyFont="1" applyBorder="1"/>
    <xf numFmtId="0" fontId="43" fillId="0" borderId="6" xfId="0" applyFont="1" applyBorder="1" applyAlignment="1">
      <alignment horizontal="justify" vertical="top" wrapText="1"/>
    </xf>
    <xf numFmtId="0" fontId="43" fillId="0" borderId="6" xfId="0" applyFont="1" applyBorder="1" applyAlignment="1">
      <alignment horizontal="center"/>
    </xf>
    <xf numFmtId="2" fontId="43" fillId="0" borderId="6" xfId="0" applyNumberFormat="1" applyFont="1" applyBorder="1" applyAlignment="1">
      <alignment horizontal="center"/>
    </xf>
    <xf numFmtId="49" fontId="42" fillId="0" borderId="20" xfId="0" applyNumberFormat="1" applyFont="1" applyBorder="1" applyAlignment="1">
      <alignment horizontal="right" vertical="center"/>
    </xf>
    <xf numFmtId="49" fontId="42" fillId="0" borderId="21" xfId="0" applyNumberFormat="1" applyFont="1" applyBorder="1" applyAlignment="1">
      <alignment horizontal="right" vertical="center"/>
    </xf>
    <xf numFmtId="49" fontId="42" fillId="0" borderId="22" xfId="0" applyNumberFormat="1" applyFont="1" applyBorder="1" applyAlignment="1">
      <alignment horizontal="right" vertical="center"/>
    </xf>
    <xf numFmtId="4" fontId="43" fillId="0" borderId="6" xfId="0" applyNumberFormat="1" applyFont="1" applyBorder="1" applyAlignment="1">
      <alignment horizontal="right"/>
    </xf>
    <xf numFmtId="4" fontId="43" fillId="0" borderId="6" xfId="0" applyNumberFormat="1" applyFont="1" applyBorder="1" applyAlignment="1">
      <alignment wrapText="1"/>
    </xf>
    <xf numFmtId="49" fontId="42" fillId="3" borderId="20" xfId="0" applyNumberFormat="1" applyFont="1" applyFill="1" applyBorder="1" applyAlignment="1">
      <alignment horizontal="right" vertical="center"/>
    </xf>
    <xf numFmtId="4" fontId="42" fillId="3" borderId="22" xfId="0" applyNumberFormat="1" applyFont="1" applyFill="1" applyBorder="1" applyAlignment="1">
      <alignment horizontal="right"/>
    </xf>
    <xf numFmtId="49" fontId="42" fillId="0" borderId="27" xfId="0" applyNumberFormat="1" applyFont="1" applyBorder="1" applyAlignment="1">
      <alignment horizontal="center" vertical="center"/>
    </xf>
    <xf numFmtId="0" fontId="43" fillId="0" borderId="27" xfId="0" applyFont="1" applyBorder="1" applyAlignment="1">
      <alignment horizontal="justify" vertical="top" wrapText="1"/>
    </xf>
    <xf numFmtId="0" fontId="42" fillId="0" borderId="27" xfId="0" applyFont="1" applyBorder="1" applyAlignment="1">
      <alignment horizontal="center"/>
    </xf>
    <xf numFmtId="4" fontId="42" fillId="0" borderId="27" xfId="0" applyNumberFormat="1" applyFont="1" applyBorder="1" applyAlignment="1">
      <alignment horizontal="center"/>
    </xf>
    <xf numFmtId="49" fontId="42" fillId="3" borderId="18" xfId="0" applyNumberFormat="1" applyFont="1" applyFill="1" applyBorder="1" applyAlignment="1">
      <alignment horizontal="center" vertical="center" wrapText="1"/>
    </xf>
    <xf numFmtId="49" fontId="42" fillId="3" borderId="23" xfId="0" applyNumberFormat="1" applyFont="1" applyFill="1" applyBorder="1" applyAlignment="1">
      <alignment horizontal="center" vertical="center" wrapText="1"/>
    </xf>
    <xf numFmtId="2" fontId="42" fillId="0" borderId="1" xfId="0" applyNumberFormat="1" applyFont="1" applyBorder="1" applyAlignment="1">
      <alignment horizontal="center"/>
    </xf>
    <xf numFmtId="0" fontId="42" fillId="0" borderId="1" xfId="0" applyFont="1" applyBorder="1" applyAlignment="1">
      <alignment horizontal="justify" vertical="top" wrapText="1"/>
    </xf>
    <xf numFmtId="2" fontId="43" fillId="0" borderId="1" xfId="0" applyNumberFormat="1" applyFont="1" applyBorder="1" applyAlignment="1">
      <alignment horizontal="right"/>
    </xf>
    <xf numFmtId="4" fontId="43" fillId="0" borderId="1" xfId="0" applyNumberFormat="1" applyFont="1" applyBorder="1" applyAlignment="1"/>
    <xf numFmtId="4" fontId="43" fillId="0" borderId="1" xfId="0" applyNumberFormat="1" applyFont="1" applyBorder="1" applyAlignment="1" applyProtection="1">
      <alignment horizontal="center" wrapText="1"/>
      <protection locked="0"/>
    </xf>
    <xf numFmtId="2" fontId="43" fillId="0" borderId="1" xfId="0" applyNumberFormat="1" applyFont="1" applyBorder="1" applyAlignment="1"/>
    <xf numFmtId="49" fontId="43" fillId="3" borderId="1" xfId="0" applyNumberFormat="1" applyFont="1" applyFill="1" applyBorder="1" applyAlignment="1">
      <alignment horizontal="center"/>
    </xf>
    <xf numFmtId="4" fontId="43" fillId="0" borderId="6" xfId="0" applyNumberFormat="1" applyFont="1" applyBorder="1" applyAlignment="1" applyProtection="1">
      <alignment horizontal="center" wrapText="1"/>
      <protection locked="0"/>
    </xf>
    <xf numFmtId="49" fontId="42" fillId="0" borderId="20" xfId="0" applyNumberFormat="1" applyFont="1" applyBorder="1" applyAlignment="1">
      <alignment horizontal="right" vertical="center" wrapText="1"/>
    </xf>
    <xf numFmtId="49" fontId="42" fillId="0" borderId="21" xfId="0" applyNumberFormat="1" applyFont="1" applyBorder="1" applyAlignment="1">
      <alignment horizontal="right" vertical="center" wrapText="1"/>
    </xf>
    <xf numFmtId="49" fontId="42" fillId="0" borderId="22" xfId="0" applyNumberFormat="1" applyFont="1" applyBorder="1" applyAlignment="1">
      <alignment horizontal="right" vertical="center" wrapText="1"/>
    </xf>
    <xf numFmtId="49" fontId="42" fillId="3" borderId="65" xfId="0" applyNumberFormat="1" applyFont="1" applyFill="1" applyBorder="1" applyAlignment="1">
      <alignment horizontal="right" vertical="center" wrapText="1"/>
    </xf>
    <xf numFmtId="4" fontId="42" fillId="3" borderId="19" xfId="0" applyNumberFormat="1" applyFont="1" applyFill="1" applyBorder="1" applyAlignment="1"/>
    <xf numFmtId="4" fontId="43" fillId="0" borderId="6" xfId="0" applyNumberFormat="1" applyFont="1" applyBorder="1" applyAlignment="1"/>
    <xf numFmtId="49" fontId="42" fillId="3" borderId="20" xfId="0" applyNumberFormat="1" applyFont="1" applyFill="1" applyBorder="1" applyAlignment="1">
      <alignment horizontal="right" vertical="center" wrapText="1"/>
    </xf>
    <xf numFmtId="4" fontId="42" fillId="3" borderId="22" xfId="0" applyNumberFormat="1" applyFont="1" applyFill="1" applyBorder="1" applyAlignment="1"/>
    <xf numFmtId="49" fontId="42" fillId="3" borderId="24" xfId="0" applyNumberFormat="1" applyFont="1" applyFill="1" applyBorder="1" applyAlignment="1">
      <alignment horizontal="center" vertical="top"/>
    </xf>
    <xf numFmtId="0" fontId="43" fillId="0" borderId="1" xfId="0" applyFont="1" applyBorder="1" applyAlignment="1">
      <alignment horizontal="justify" vertical="top"/>
    </xf>
    <xf numFmtId="0" fontId="43" fillId="0" borderId="19" xfId="0" applyFont="1" applyBorder="1" applyAlignment="1">
      <alignment horizontal="left" vertical="top" wrapText="1"/>
    </xf>
    <xf numFmtId="49" fontId="43" fillId="0" borderId="27" xfId="0" applyNumberFormat="1" applyFont="1" applyBorder="1" applyAlignment="1">
      <alignment horizontal="center" vertical="top"/>
    </xf>
    <xf numFmtId="0" fontId="43" fillId="0" borderId="27" xfId="0" applyFont="1" applyBorder="1" applyAlignment="1">
      <alignment horizontal="left" vertical="top" wrapText="1"/>
    </xf>
    <xf numFmtId="0" fontId="43" fillId="0" borderId="27" xfId="0" applyFont="1" applyBorder="1" applyAlignment="1">
      <alignment horizontal="center"/>
    </xf>
    <xf numFmtId="4" fontId="42" fillId="0" borderId="27" xfId="0" applyNumberFormat="1" applyFont="1" applyBorder="1" applyAlignment="1">
      <alignment wrapText="1"/>
    </xf>
    <xf numFmtId="2" fontId="43" fillId="0" borderId="1" xfId="0" applyNumberFormat="1" applyFont="1" applyBorder="1" applyAlignment="1">
      <alignment horizontal="center" vertical="center"/>
    </xf>
    <xf numFmtId="4" fontId="45" fillId="0" borderId="1" xfId="0" applyNumberFormat="1" applyFont="1" applyBorder="1" applyAlignment="1">
      <alignment horizontal="right"/>
    </xf>
    <xf numFmtId="49" fontId="44" fillId="3" borderId="1" xfId="0" applyNumberFormat="1" applyFont="1" applyFill="1" applyBorder="1" applyAlignment="1">
      <alignment horizontal="center" vertical="top"/>
    </xf>
    <xf numFmtId="49" fontId="43" fillId="0" borderId="6" xfId="0" applyNumberFormat="1" applyFont="1" applyBorder="1" applyAlignment="1">
      <alignment horizontal="center" vertical="top"/>
    </xf>
    <xf numFmtId="4" fontId="43" fillId="0" borderId="6" xfId="0" applyNumberFormat="1" applyFont="1" applyBorder="1" applyAlignment="1">
      <alignment horizontal="center"/>
    </xf>
    <xf numFmtId="4" fontId="42" fillId="0" borderId="6" xfId="0" applyNumberFormat="1" applyFont="1" applyBorder="1" applyAlignment="1">
      <alignment wrapText="1"/>
    </xf>
    <xf numFmtId="4" fontId="43" fillId="0" borderId="27" xfId="0" applyNumberFormat="1" applyFont="1" applyBorder="1" applyAlignment="1">
      <alignment horizontal="center"/>
    </xf>
    <xf numFmtId="0" fontId="43" fillId="0" borderId="27" xfId="0" applyFont="1" applyBorder="1" applyAlignment="1">
      <alignment horizontal="center" vertical="top"/>
    </xf>
    <xf numFmtId="4" fontId="43" fillId="0" borderId="27" xfId="0" applyNumberFormat="1" applyFont="1" applyBorder="1" applyAlignment="1">
      <alignment horizontal="center" vertical="top"/>
    </xf>
    <xf numFmtId="4" fontId="43" fillId="0" borderId="27" xfId="0" applyNumberFormat="1" applyFont="1" applyBorder="1" applyAlignment="1">
      <alignment horizontal="right"/>
    </xf>
    <xf numFmtId="4" fontId="43" fillId="0" borderId="27" xfId="0" applyNumberFormat="1" applyFont="1" applyBorder="1" applyAlignment="1">
      <alignment horizontal="right" vertical="top"/>
    </xf>
    <xf numFmtId="0" fontId="44" fillId="0" borderId="1" xfId="0" applyFont="1" applyBorder="1" applyAlignment="1">
      <alignment horizontal="center"/>
    </xf>
    <xf numFmtId="0" fontId="43" fillId="3" borderId="1" xfId="0" applyFont="1" applyFill="1" applyBorder="1" applyAlignment="1">
      <alignment horizontal="center" vertical="top" wrapText="1"/>
    </xf>
    <xf numFmtId="1" fontId="44" fillId="0" borderId="1" xfId="0" applyNumberFormat="1" applyFont="1" applyBorder="1" applyAlignment="1">
      <alignment horizontal="center"/>
    </xf>
    <xf numFmtId="173" fontId="43" fillId="0" borderId="1" xfId="0" applyNumberFormat="1" applyFont="1" applyBorder="1" applyAlignment="1">
      <alignment horizontal="justify" vertical="top"/>
    </xf>
    <xf numFmtId="0" fontId="42" fillId="0" borderId="1" xfId="0" applyFont="1" applyBorder="1" applyAlignment="1">
      <alignment horizontal="left" vertical="top" wrapText="1"/>
    </xf>
    <xf numFmtId="4" fontId="45" fillId="0" borderId="6" xfId="0" applyNumberFormat="1" applyFont="1" applyBorder="1" applyAlignment="1">
      <alignment horizontal="right"/>
    </xf>
    <xf numFmtId="0" fontId="46" fillId="3" borderId="0" xfId="0" applyFont="1" applyFill="1" applyAlignment="1">
      <alignment horizontal="left" vertical="top" wrapText="1"/>
    </xf>
    <xf numFmtId="170" fontId="46" fillId="3" borderId="24" xfId="0" applyNumberFormat="1" applyFont="1" applyFill="1" applyBorder="1" applyAlignment="1">
      <alignment horizontal="center" vertical="center" wrapText="1"/>
    </xf>
    <xf numFmtId="0" fontId="46" fillId="3" borderId="13" xfId="0" applyFont="1" applyFill="1" applyBorder="1" applyAlignment="1">
      <alignment horizontal="left" vertical="top" wrapText="1"/>
    </xf>
    <xf numFmtId="0" fontId="45" fillId="3" borderId="25" xfId="0" applyFont="1" applyFill="1" applyBorder="1" applyAlignment="1">
      <alignment horizontal="center"/>
    </xf>
    <xf numFmtId="4" fontId="45" fillId="3" borderId="25" xfId="0" applyNumberFormat="1" applyFont="1" applyFill="1" applyBorder="1" applyAlignment="1"/>
    <xf numFmtId="4" fontId="46" fillId="3" borderId="25" xfId="0" applyNumberFormat="1" applyFont="1" applyFill="1" applyBorder="1" applyAlignment="1">
      <alignment wrapText="1"/>
    </xf>
    <xf numFmtId="4" fontId="46" fillId="3" borderId="26" xfId="0" applyNumberFormat="1" applyFont="1" applyFill="1" applyBorder="1" applyAlignment="1">
      <alignment wrapText="1"/>
    </xf>
    <xf numFmtId="170" fontId="45" fillId="0" borderId="1" xfId="0" applyNumberFormat="1" applyFont="1" applyBorder="1" applyAlignment="1">
      <alignment horizontal="center" vertical="top"/>
    </xf>
    <xf numFmtId="0" fontId="46" fillId="0" borderId="1" xfId="0" applyFont="1" applyBorder="1" applyAlignment="1">
      <alignment horizontal="left" vertical="top" wrapText="1"/>
    </xf>
    <xf numFmtId="0" fontId="45" fillId="0" borderId="1" xfId="0" applyFont="1" applyBorder="1" applyAlignment="1">
      <alignment horizontal="center"/>
    </xf>
    <xf numFmtId="4" fontId="45" fillId="0" borderId="1" xfId="0" applyNumberFormat="1" applyFont="1" applyBorder="1" applyAlignment="1"/>
    <xf numFmtId="4" fontId="46" fillId="0" borderId="1" xfId="0" applyNumberFormat="1" applyFont="1" applyBorder="1" applyAlignment="1">
      <alignment wrapText="1"/>
    </xf>
    <xf numFmtId="0" fontId="45" fillId="0" borderId="1" xfId="0" applyFont="1" applyBorder="1" applyAlignment="1">
      <alignment horizontal="center" vertical="top"/>
    </xf>
    <xf numFmtId="0" fontId="45" fillId="0" borderId="1" xfId="0" applyFont="1" applyBorder="1" applyAlignment="1">
      <alignment horizontal="justify" vertical="top" wrapText="1"/>
    </xf>
    <xf numFmtId="4" fontId="45" fillId="0" borderId="1" xfId="0" applyNumberFormat="1" applyFont="1" applyBorder="1"/>
    <xf numFmtId="0" fontId="46" fillId="0" borderId="1" xfId="0" applyFont="1" applyBorder="1" applyAlignment="1">
      <alignment horizontal="justify" vertical="top" wrapText="1"/>
    </xf>
    <xf numFmtId="4" fontId="47" fillId="0" borderId="1" xfId="0" applyNumberFormat="1" applyFont="1" applyBorder="1" applyAlignment="1"/>
    <xf numFmtId="4" fontId="46" fillId="0" borderId="1" xfId="0" applyNumberFormat="1" applyFont="1" applyBorder="1" applyAlignment="1"/>
    <xf numFmtId="4" fontId="45" fillId="0" borderId="1" xfId="0" applyNumberFormat="1" applyFont="1" applyBorder="1" applyAlignment="1">
      <alignment wrapText="1"/>
    </xf>
    <xf numFmtId="0" fontId="46" fillId="0" borderId="1" xfId="0" applyFont="1" applyBorder="1" applyAlignment="1" applyProtection="1">
      <alignment horizontal="left"/>
    </xf>
    <xf numFmtId="0" fontId="45" fillId="0" borderId="1" xfId="0" applyFont="1" applyBorder="1" applyAlignment="1">
      <alignment horizontal="left" vertical="top" wrapText="1"/>
    </xf>
    <xf numFmtId="4" fontId="46" fillId="0" borderId="1" xfId="0" applyNumberFormat="1" applyFont="1" applyBorder="1" applyAlignment="1" applyProtection="1">
      <alignment horizontal="center" vertical="top" wrapText="1" shrinkToFit="1"/>
      <protection locked="0"/>
    </xf>
    <xf numFmtId="0" fontId="45" fillId="0" borderId="1" xfId="0" applyFont="1" applyBorder="1"/>
    <xf numFmtId="170" fontId="45" fillId="3" borderId="1" xfId="0" applyNumberFormat="1" applyFont="1" applyFill="1" applyBorder="1" applyAlignment="1">
      <alignment horizontal="center" vertical="top"/>
    </xf>
    <xf numFmtId="0" fontId="45" fillId="3" borderId="1" xfId="0" applyFont="1" applyFill="1" applyBorder="1" applyAlignment="1">
      <alignment horizontal="center" vertical="top"/>
    </xf>
    <xf numFmtId="0" fontId="45" fillId="3" borderId="1" xfId="0" applyFont="1" applyFill="1" applyBorder="1" applyAlignment="1">
      <alignment vertical="top" wrapText="1"/>
    </xf>
    <xf numFmtId="49" fontId="17" fillId="0" borderId="0" xfId="0" applyNumberFormat="1" applyFont="1" applyFill="1"/>
    <xf numFmtId="0" fontId="45" fillId="3" borderId="6" xfId="0" applyFont="1" applyFill="1" applyBorder="1" applyAlignment="1">
      <alignment horizontal="center" vertical="top"/>
    </xf>
    <xf numFmtId="49" fontId="17" fillId="0" borderId="18" xfId="0" applyNumberFormat="1" applyFont="1" applyFill="1" applyBorder="1"/>
    <xf numFmtId="0" fontId="45" fillId="0" borderId="6" xfId="0" applyFont="1" applyBorder="1" applyAlignment="1">
      <alignment horizontal="left" vertical="top" wrapText="1"/>
    </xf>
    <xf numFmtId="0" fontId="45" fillId="0" borderId="6" xfId="0" applyFont="1" applyBorder="1" applyAlignment="1">
      <alignment horizontal="center"/>
    </xf>
    <xf numFmtId="2" fontId="45" fillId="0" borderId="6" xfId="0" applyNumberFormat="1" applyFont="1" applyBorder="1" applyAlignment="1">
      <alignment horizontal="right" vertical="top"/>
    </xf>
    <xf numFmtId="4" fontId="45" fillId="0" borderId="6" xfId="0" applyNumberFormat="1" applyFont="1" applyBorder="1" applyAlignment="1">
      <alignment horizontal="right" vertical="top"/>
    </xf>
    <xf numFmtId="49" fontId="43" fillId="0" borderId="27" xfId="0" applyNumberFormat="1" applyFont="1" applyBorder="1"/>
    <xf numFmtId="0" fontId="42" fillId="0" borderId="27" xfId="0" applyFont="1" applyBorder="1" applyAlignment="1">
      <alignment horizontal="left" vertical="center" wrapText="1"/>
    </xf>
    <xf numFmtId="0" fontId="42" fillId="0" borderId="27" xfId="0" applyFont="1" applyBorder="1" applyAlignment="1">
      <alignment horizontal="left" vertical="top" wrapText="1"/>
    </xf>
    <xf numFmtId="4" fontId="42" fillId="0" borderId="27" xfId="0" applyNumberFormat="1" applyFont="1" applyBorder="1" applyAlignment="1">
      <alignment horizontal="right"/>
    </xf>
    <xf numFmtId="49" fontId="42" fillId="0" borderId="1" xfId="0" applyNumberFormat="1" applyFont="1" applyBorder="1" applyAlignment="1">
      <alignment horizontal="center" vertical="center" wrapText="1"/>
    </xf>
    <xf numFmtId="0" fontId="42" fillId="0" borderId="1" xfId="0" applyFont="1" applyBorder="1" applyAlignment="1">
      <alignment horizontal="left" vertical="center" wrapText="1"/>
    </xf>
    <xf numFmtId="0" fontId="43" fillId="0" borderId="1" xfId="0" applyFont="1" applyBorder="1" applyAlignment="1">
      <alignment horizontal="left" wrapText="1"/>
    </xf>
    <xf numFmtId="0" fontId="42" fillId="0" borderId="1" xfId="0" applyFont="1" applyBorder="1" applyAlignment="1">
      <alignment horizontal="center" wrapText="1"/>
    </xf>
    <xf numFmtId="4" fontId="42" fillId="0" borderId="1" xfId="0" applyNumberFormat="1" applyFont="1" applyBorder="1" applyAlignment="1">
      <alignment horizontal="left" wrapText="1"/>
    </xf>
    <xf numFmtId="4" fontId="42" fillId="0" borderId="1" xfId="0" applyNumberFormat="1" applyFont="1" applyBorder="1" applyAlignment="1">
      <alignment horizontal="right" wrapText="1"/>
    </xf>
    <xf numFmtId="49" fontId="42" fillId="0" borderId="1" xfId="0" applyNumberFormat="1" applyFont="1" applyBorder="1" applyAlignment="1">
      <alignment horizontal="center" vertical="top"/>
    </xf>
    <xf numFmtId="4" fontId="42" fillId="0" borderId="1" xfId="0" applyNumberFormat="1" applyFont="1" applyBorder="1" applyAlignment="1">
      <alignment horizontal="right" vertical="center" wrapText="1"/>
    </xf>
    <xf numFmtId="49" fontId="3" fillId="0" borderId="0" xfId="0" applyNumberFormat="1" applyFont="1" applyFill="1" applyBorder="1" applyAlignment="1">
      <alignment horizontal="center" vertical="top"/>
    </xf>
    <xf numFmtId="0" fontId="3" fillId="0" borderId="0" xfId="0" applyFont="1" applyFill="1" applyBorder="1" applyAlignment="1">
      <alignment horizontal="justify" vertical="top" wrapText="1"/>
    </xf>
    <xf numFmtId="0" fontId="3" fillId="0" borderId="0" xfId="0" applyFont="1" applyFill="1" applyBorder="1" applyAlignment="1">
      <alignment horizontal="center" wrapText="1"/>
    </xf>
    <xf numFmtId="4" fontId="3" fillId="0" borderId="0" xfId="0" applyNumberFormat="1" applyFont="1" applyFill="1" applyBorder="1" applyAlignment="1">
      <alignment horizontal="right" wrapText="1"/>
    </xf>
    <xf numFmtId="4" fontId="3" fillId="0" borderId="0" xfId="0" applyNumberFormat="1" applyFont="1" applyFill="1" applyBorder="1"/>
    <xf numFmtId="49" fontId="42" fillId="0" borderId="27" xfId="0" applyNumberFormat="1" applyFont="1" applyBorder="1" applyAlignment="1">
      <alignment horizontal="center" vertical="center" wrapText="1"/>
    </xf>
    <xf numFmtId="0" fontId="43" fillId="0" borderId="27" xfId="0" applyFont="1" applyBorder="1" applyAlignment="1">
      <alignment horizontal="left" wrapText="1"/>
    </xf>
    <xf numFmtId="0" fontId="42" fillId="0" borderId="27" xfId="0" applyFont="1" applyBorder="1" applyAlignment="1">
      <alignment horizontal="center" wrapText="1"/>
    </xf>
    <xf numFmtId="4" fontId="42" fillId="0" borderId="27" xfId="0" applyNumberFormat="1" applyFont="1" applyBorder="1" applyAlignment="1">
      <alignment horizontal="left" wrapText="1"/>
    </xf>
    <xf numFmtId="4" fontId="42" fillId="0" borderId="27" xfId="0" applyNumberFormat="1" applyFont="1" applyBorder="1" applyAlignment="1">
      <alignment horizontal="right" wrapText="1"/>
    </xf>
    <xf numFmtId="4" fontId="42" fillId="0" borderId="0" xfId="0" applyNumberFormat="1" applyFont="1" applyBorder="1" applyAlignment="1">
      <alignment horizontal="right" wrapText="1"/>
    </xf>
    <xf numFmtId="49" fontId="42" fillId="3" borderId="21" xfId="0" applyNumberFormat="1" applyFont="1" applyFill="1" applyBorder="1" applyAlignment="1">
      <alignment horizontal="right" vertical="center" wrapText="1"/>
    </xf>
    <xf numFmtId="49" fontId="42" fillId="3" borderId="66" xfId="0" applyNumberFormat="1" applyFont="1" applyFill="1" applyBorder="1" applyAlignment="1">
      <alignment horizontal="right" vertical="center" wrapText="1"/>
    </xf>
    <xf numFmtId="49" fontId="42" fillId="3" borderId="16" xfId="0" applyNumberFormat="1" applyFont="1" applyFill="1" applyBorder="1" applyAlignment="1">
      <alignment horizontal="right" vertical="center" wrapText="1"/>
    </xf>
    <xf numFmtId="4" fontId="42" fillId="3" borderId="17" xfId="0" applyNumberFormat="1" applyFont="1" applyFill="1" applyBorder="1" applyAlignment="1">
      <alignment horizontal="right" wrapText="1"/>
    </xf>
    <xf numFmtId="49" fontId="43" fillId="0" borderId="5" xfId="0" applyNumberFormat="1" applyFont="1" applyBorder="1" applyAlignment="1">
      <alignment horizontal="center" vertical="top"/>
    </xf>
    <xf numFmtId="0" fontId="42" fillId="0" borderId="5" xfId="0" applyFont="1" applyBorder="1" applyAlignment="1">
      <alignment horizontal="justify" vertical="top"/>
    </xf>
    <xf numFmtId="0" fontId="43" fillId="0" borderId="5" xfId="0" applyFont="1" applyBorder="1" applyAlignment="1">
      <alignment horizontal="center"/>
    </xf>
    <xf numFmtId="4" fontId="42" fillId="0" borderId="5" xfId="0" applyNumberFormat="1" applyFont="1" applyBorder="1" applyAlignment="1">
      <alignment horizontal="center"/>
    </xf>
    <xf numFmtId="4" fontId="42" fillId="0" borderId="5" xfId="0" applyNumberFormat="1" applyFont="1" applyBorder="1" applyAlignment="1">
      <alignment wrapText="1"/>
    </xf>
    <xf numFmtId="49" fontId="43" fillId="3" borderId="5" xfId="0" applyNumberFormat="1" applyFont="1" applyFill="1" applyBorder="1" applyAlignment="1">
      <alignment horizontal="center" vertical="top"/>
    </xf>
    <xf numFmtId="4" fontId="42" fillId="0" borderId="22" xfId="0" applyNumberFormat="1" applyFont="1" applyFill="1" applyBorder="1" applyAlignment="1">
      <alignment horizontal="right"/>
    </xf>
    <xf numFmtId="49" fontId="43" fillId="0" borderId="15" xfId="0" applyNumberFormat="1" applyFont="1" applyBorder="1"/>
    <xf numFmtId="0" fontId="42" fillId="0" borderId="15" xfId="0" applyFont="1" applyBorder="1" applyAlignment="1">
      <alignment horizontal="left" vertical="center" wrapText="1"/>
    </xf>
    <xf numFmtId="0" fontId="4" fillId="0" borderId="0" xfId="0" applyFont="1" applyFill="1" applyBorder="1" applyAlignment="1">
      <alignment horizontal="left" vertical="center" wrapText="1"/>
    </xf>
    <xf numFmtId="0" fontId="17" fillId="0" borderId="0" xfId="0" applyFont="1" applyFill="1" applyBorder="1"/>
    <xf numFmtId="4" fontId="17" fillId="0" borderId="0" xfId="0" applyNumberFormat="1" applyFont="1" applyFill="1" applyBorder="1"/>
    <xf numFmtId="49" fontId="26" fillId="0" borderId="27" xfId="0" applyNumberFormat="1" applyFont="1" applyBorder="1" applyAlignment="1">
      <alignment horizontal="center" vertical="center" wrapText="1"/>
    </xf>
    <xf numFmtId="0" fontId="26" fillId="0" borderId="27" xfId="0" applyFont="1" applyBorder="1" applyAlignment="1">
      <alignment horizontal="left" vertical="center" wrapText="1"/>
    </xf>
    <xf numFmtId="0" fontId="0" fillId="0" borderId="27" xfId="0" applyFont="1" applyBorder="1" applyAlignment="1">
      <alignment horizontal="left" wrapText="1"/>
    </xf>
    <xf numFmtId="0" fontId="26" fillId="0" borderId="27" xfId="0" applyFont="1" applyBorder="1" applyAlignment="1">
      <alignment horizontal="center" wrapText="1"/>
    </xf>
    <xf numFmtId="49" fontId="17" fillId="0" borderId="16" xfId="0" applyNumberFormat="1" applyFont="1" applyFill="1" applyBorder="1"/>
    <xf numFmtId="4" fontId="26" fillId="0" borderId="27" xfId="0" applyNumberFormat="1" applyFont="1" applyBorder="1" applyAlignment="1">
      <alignment horizontal="left" wrapText="1"/>
    </xf>
    <xf numFmtId="4" fontId="26" fillId="0" borderId="27" xfId="0" applyNumberFormat="1" applyFont="1" applyBorder="1" applyAlignment="1">
      <alignment horizontal="right" wrapText="1"/>
    </xf>
    <xf numFmtId="4" fontId="42" fillId="3" borderId="22" xfId="0" applyNumberFormat="1" applyFont="1" applyFill="1" applyBorder="1" applyAlignment="1">
      <alignment horizontal="right" wrapText="1"/>
    </xf>
    <xf numFmtId="49" fontId="42" fillId="3" borderId="18" xfId="0" applyNumberFormat="1" applyFont="1" applyFill="1" applyBorder="1" applyAlignment="1">
      <alignment horizontal="center" vertical="center"/>
    </xf>
    <xf numFmtId="0" fontId="42" fillId="3" borderId="20" xfId="0" applyFont="1" applyFill="1" applyBorder="1" applyAlignment="1">
      <alignment horizontal="justify" vertical="top"/>
    </xf>
    <xf numFmtId="49" fontId="42" fillId="0" borderId="23" xfId="0" applyNumberFormat="1" applyFont="1" applyBorder="1" applyAlignment="1">
      <alignment horizontal="center" vertical="center" wrapText="1"/>
    </xf>
    <xf numFmtId="2" fontId="42" fillId="0" borderId="5" xfId="0" applyNumberFormat="1" applyFont="1" applyBorder="1" applyAlignment="1">
      <alignment horizontal="center"/>
    </xf>
    <xf numFmtId="49" fontId="42" fillId="0" borderId="21" xfId="0" applyNumberFormat="1" applyFont="1" applyFill="1" applyBorder="1" applyAlignment="1">
      <alignment horizontal="right" vertical="center"/>
    </xf>
    <xf numFmtId="49" fontId="42" fillId="0" borderId="22" xfId="0" applyNumberFormat="1" applyFont="1" applyFill="1" applyBorder="1" applyAlignment="1">
      <alignment horizontal="right" vertical="center"/>
    </xf>
    <xf numFmtId="0" fontId="43" fillId="0" borderId="1" xfId="0" applyFont="1" applyBorder="1" applyAlignment="1">
      <alignment horizontal="center" vertical="top"/>
    </xf>
    <xf numFmtId="4" fontId="43" fillId="0" borderId="1" xfId="0" applyNumberFormat="1" applyFont="1" applyBorder="1" applyAlignment="1">
      <alignment horizontal="center" vertical="top"/>
    </xf>
    <xf numFmtId="4" fontId="43" fillId="0" borderId="1" xfId="0" applyNumberFormat="1" applyFont="1" applyBorder="1" applyAlignment="1">
      <alignment horizontal="right" vertical="top"/>
    </xf>
    <xf numFmtId="0" fontId="43" fillId="0" borderId="1" xfId="0" applyFont="1" applyBorder="1" applyAlignment="1">
      <alignment horizontal="left" vertical="top" wrapText="1"/>
    </xf>
    <xf numFmtId="4" fontId="42" fillId="0" borderId="1" xfId="0" applyNumberFormat="1" applyFont="1" applyBorder="1" applyAlignment="1" applyProtection="1">
      <alignment horizontal="center" vertical="top" wrapText="1" shrinkToFit="1"/>
      <protection locked="0"/>
    </xf>
    <xf numFmtId="0" fontId="49" fillId="0" borderId="1" xfId="0" applyFont="1" applyBorder="1" applyAlignment="1">
      <alignment horizontal="center"/>
    </xf>
    <xf numFmtId="4" fontId="43" fillId="0" borderId="1" xfId="0" applyNumberFormat="1" applyFont="1" applyBorder="1"/>
    <xf numFmtId="0" fontId="43" fillId="0" borderId="6" xfId="0" applyFont="1" applyBorder="1" applyAlignment="1">
      <alignment horizontal="left" vertical="top" wrapText="1"/>
    </xf>
    <xf numFmtId="2" fontId="43" fillId="0" borderId="6" xfId="0" applyNumberFormat="1" applyFont="1" applyBorder="1" applyAlignment="1">
      <alignment horizontal="center" vertical="top"/>
    </xf>
    <xf numFmtId="4" fontId="43" fillId="0" borderId="6" xfId="0" applyNumberFormat="1" applyFont="1" applyBorder="1" applyAlignment="1">
      <alignment horizontal="right" vertical="top"/>
    </xf>
    <xf numFmtId="0" fontId="49" fillId="0" borderId="1" xfId="0" applyFont="1" applyBorder="1" applyAlignment="1">
      <alignment horizontal="justify" vertical="top" wrapText="1"/>
    </xf>
    <xf numFmtId="0" fontId="43" fillId="0" borderId="1" xfId="0" applyFont="1" applyBorder="1"/>
    <xf numFmtId="4" fontId="42" fillId="0" borderId="1" xfId="0" applyNumberFormat="1" applyFont="1" applyBorder="1" applyAlignment="1">
      <alignment horizontal="justify" vertical="center" wrapText="1"/>
    </xf>
    <xf numFmtId="4" fontId="43" fillId="0" borderId="1" xfId="0" applyNumberFormat="1" applyFont="1" applyBorder="1" applyAlignment="1">
      <alignment horizontal="justify" vertical="center" wrapText="1"/>
    </xf>
    <xf numFmtId="0" fontId="44" fillId="0" borderId="1" xfId="0" applyFont="1" applyBorder="1" applyAlignment="1">
      <alignment horizontal="right"/>
    </xf>
    <xf numFmtId="4" fontId="43" fillId="3" borderId="1" xfId="0" applyNumberFormat="1" applyFont="1" applyFill="1" applyBorder="1" applyAlignment="1">
      <alignment horizontal="center" vertical="top" wrapText="1"/>
    </xf>
    <xf numFmtId="4" fontId="42" fillId="3" borderId="1" xfId="0" applyNumberFormat="1" applyFont="1" applyFill="1" applyBorder="1" applyAlignment="1">
      <alignment horizontal="center" vertical="top" wrapText="1"/>
    </xf>
    <xf numFmtId="4" fontId="42" fillId="3" borderId="6" xfId="0" applyNumberFormat="1" applyFont="1" applyFill="1" applyBorder="1" applyAlignment="1">
      <alignment horizontal="center" vertical="top" wrapText="1"/>
    </xf>
    <xf numFmtId="0" fontId="42" fillId="0" borderId="5" xfId="0" applyFont="1" applyBorder="1" applyAlignment="1">
      <alignment horizontal="justify" vertical="top" wrapText="1"/>
    </xf>
    <xf numFmtId="2" fontId="43" fillId="0" borderId="5" xfId="0" applyNumberFormat="1" applyFont="1" applyBorder="1" applyAlignment="1">
      <alignment horizontal="center"/>
    </xf>
    <xf numFmtId="4" fontId="43" fillId="0" borderId="5" xfId="0" applyNumberFormat="1" applyFont="1" applyBorder="1" applyAlignment="1">
      <alignment horizontal="right"/>
    </xf>
    <xf numFmtId="2" fontId="45" fillId="0" borderId="1" xfId="0" applyNumberFormat="1" applyFont="1" applyBorder="1" applyAlignment="1">
      <alignment horizontal="right"/>
    </xf>
    <xf numFmtId="0" fontId="50" fillId="0" borderId="1" xfId="0" applyFont="1" applyBorder="1"/>
    <xf numFmtId="4" fontId="50" fillId="0" borderId="1" xfId="0" applyNumberFormat="1" applyFont="1" applyBorder="1"/>
    <xf numFmtId="0" fontId="45" fillId="0" borderId="6" xfId="0" applyFont="1" applyBorder="1" applyAlignment="1">
      <alignment horizontal="center" vertical="top"/>
    </xf>
    <xf numFmtId="49" fontId="43" fillId="0" borderId="15" xfId="0" applyNumberFormat="1" applyFont="1" applyBorder="1" applyAlignment="1">
      <alignment horizontal="center" vertical="top"/>
    </xf>
    <xf numFmtId="0" fontId="43" fillId="0" borderId="15" xfId="0" applyFont="1" applyBorder="1" applyAlignment="1">
      <alignment horizontal="left" vertical="top" wrapText="1"/>
    </xf>
    <xf numFmtId="0" fontId="43" fillId="0" borderId="15" xfId="0" applyFont="1" applyBorder="1" applyAlignment="1">
      <alignment horizontal="center"/>
    </xf>
    <xf numFmtId="4" fontId="42" fillId="0" borderId="15" xfId="0" applyNumberFormat="1" applyFont="1" applyBorder="1" applyAlignment="1">
      <alignment horizontal="center"/>
    </xf>
    <xf numFmtId="4" fontId="42" fillId="0" borderId="15" xfId="0" applyNumberFormat="1" applyFont="1" applyBorder="1" applyAlignment="1">
      <alignment wrapText="1"/>
    </xf>
    <xf numFmtId="49" fontId="43" fillId="3" borderId="18" xfId="0" applyNumberFormat="1" applyFont="1" applyFill="1" applyBorder="1"/>
    <xf numFmtId="0" fontId="43" fillId="0" borderId="27" xfId="0" applyFont="1" applyBorder="1" applyAlignment="1"/>
    <xf numFmtId="4" fontId="42" fillId="0" borderId="27" xfId="0" applyNumberFormat="1" applyFont="1" applyBorder="1" applyAlignment="1"/>
    <xf numFmtId="0" fontId="42" fillId="0" borderId="27" xfId="0" applyFont="1" applyBorder="1" applyAlignment="1"/>
    <xf numFmtId="49" fontId="42" fillId="3" borderId="20" xfId="0" applyNumberFormat="1" applyFont="1" applyFill="1" applyBorder="1" applyAlignment="1">
      <alignment horizontal="right" vertical="center" wrapText="1"/>
    </xf>
    <xf numFmtId="4" fontId="42" fillId="3" borderId="18" xfId="0" applyNumberFormat="1" applyFont="1" applyFill="1" applyBorder="1" applyAlignment="1">
      <alignment horizontal="right" wrapText="1"/>
    </xf>
    <xf numFmtId="49" fontId="42" fillId="0" borderId="10" xfId="0" applyNumberFormat="1" applyFont="1" applyBorder="1" applyAlignment="1">
      <alignment horizontal="center" vertical="center"/>
    </xf>
    <xf numFmtId="0" fontId="43" fillId="0" borderId="10" xfId="0" applyFont="1" applyBorder="1" applyAlignment="1">
      <alignment horizontal="justify" vertical="top" wrapText="1"/>
    </xf>
    <xf numFmtId="0" fontId="42" fillId="0" borderId="10" xfId="0" applyFont="1" applyBorder="1" applyAlignment="1">
      <alignment horizontal="center"/>
    </xf>
    <xf numFmtId="4" fontId="42" fillId="0" borderId="10" xfId="0" applyNumberFormat="1" applyFont="1" applyBorder="1" applyAlignment="1">
      <alignment horizontal="center"/>
    </xf>
    <xf numFmtId="49" fontId="42" fillId="0" borderId="16" xfId="0" applyNumberFormat="1" applyFont="1" applyBorder="1" applyAlignment="1">
      <alignment horizontal="right" vertical="center"/>
    </xf>
    <xf numFmtId="49" fontId="42" fillId="0" borderId="2" xfId="0" applyNumberFormat="1" applyFont="1" applyBorder="1" applyAlignment="1">
      <alignment horizontal="right" vertical="center"/>
    </xf>
    <xf numFmtId="49" fontId="42" fillId="0" borderId="17" xfId="0" applyNumberFormat="1" applyFont="1" applyBorder="1" applyAlignment="1">
      <alignment horizontal="right" vertical="center"/>
    </xf>
    <xf numFmtId="49" fontId="42" fillId="3" borderId="16" xfId="0" applyNumberFormat="1" applyFont="1" applyFill="1" applyBorder="1" applyAlignment="1">
      <alignment horizontal="right" vertical="center"/>
    </xf>
    <xf numFmtId="4" fontId="42" fillId="3" borderId="17" xfId="0" applyNumberFormat="1" applyFont="1" applyFill="1" applyBorder="1" applyAlignment="1">
      <alignment horizontal="right"/>
    </xf>
    <xf numFmtId="49" fontId="42" fillId="3" borderId="12" xfId="0" applyNumberFormat="1" applyFont="1" applyFill="1" applyBorder="1" applyAlignment="1">
      <alignment horizontal="center" vertical="center" wrapText="1"/>
    </xf>
    <xf numFmtId="49" fontId="42" fillId="3" borderId="18" xfId="0" applyNumberFormat="1" applyFont="1" applyFill="1" applyBorder="1" applyAlignment="1">
      <alignment horizontal="center" vertical="top"/>
    </xf>
    <xf numFmtId="0" fontId="42" fillId="0" borderId="15" xfId="0" applyFont="1" applyBorder="1" applyAlignment="1">
      <alignment horizontal="center"/>
    </xf>
    <xf numFmtId="49" fontId="42" fillId="3" borderId="23" xfId="0" applyNumberFormat="1" applyFont="1" applyFill="1" applyBorder="1" applyAlignment="1">
      <alignment horizontal="center" vertical="top"/>
    </xf>
    <xf numFmtId="49" fontId="42" fillId="0" borderId="64" xfId="0" applyNumberFormat="1" applyFont="1" applyBorder="1" applyAlignment="1">
      <alignment horizontal="right" vertical="center"/>
    </xf>
    <xf numFmtId="170" fontId="46" fillId="3" borderId="23" xfId="0" applyNumberFormat="1" applyFont="1" applyFill="1" applyBorder="1" applyAlignment="1">
      <alignment horizontal="center" vertical="center" wrapText="1"/>
    </xf>
    <xf numFmtId="0" fontId="45" fillId="3" borderId="15" xfId="0" applyFont="1" applyFill="1" applyBorder="1" applyAlignment="1">
      <alignment horizontal="center"/>
    </xf>
    <xf numFmtId="4" fontId="45" fillId="3" borderId="15" xfId="0" applyNumberFormat="1" applyFont="1" applyFill="1" applyBorder="1" applyAlignment="1"/>
    <xf numFmtId="4" fontId="46" fillId="3" borderId="15" xfId="0" applyNumberFormat="1" applyFont="1" applyFill="1" applyBorder="1" applyAlignment="1">
      <alignment wrapText="1"/>
    </xf>
    <xf numFmtId="49" fontId="42" fillId="0" borderId="5" xfId="0" applyNumberFormat="1" applyFont="1" applyBorder="1" applyAlignment="1">
      <alignment horizontal="center" vertical="center" wrapText="1"/>
    </xf>
    <xf numFmtId="49" fontId="42" fillId="0" borderId="0" xfId="0" applyNumberFormat="1" applyFont="1" applyBorder="1" applyAlignment="1">
      <alignment horizontal="center" vertical="center"/>
    </xf>
    <xf numFmtId="4" fontId="42" fillId="0" borderId="0" xfId="0" applyNumberFormat="1" applyFont="1" applyBorder="1" applyAlignment="1">
      <alignment horizontal="center"/>
    </xf>
    <xf numFmtId="0" fontId="42" fillId="0" borderId="0" xfId="0" applyFont="1" applyBorder="1" applyAlignment="1">
      <alignment horizontal="center"/>
    </xf>
    <xf numFmtId="4" fontId="42" fillId="0" borderId="0" xfId="0" applyNumberFormat="1" applyFont="1" applyBorder="1" applyAlignment="1"/>
    <xf numFmtId="49" fontId="42" fillId="0" borderId="2" xfId="0" applyNumberFormat="1" applyFont="1" applyBorder="1" applyAlignment="1">
      <alignment horizontal="right" vertical="center" wrapText="1"/>
    </xf>
    <xf numFmtId="49" fontId="42" fillId="0" borderId="17" xfId="0" applyNumberFormat="1" applyFont="1" applyBorder="1" applyAlignment="1">
      <alignment horizontal="right" vertical="center" wrapText="1"/>
    </xf>
    <xf numFmtId="49" fontId="42" fillId="3" borderId="31" xfId="0" applyNumberFormat="1" applyFont="1" applyFill="1" applyBorder="1" applyAlignment="1">
      <alignment horizontal="center" vertical="center" wrapText="1"/>
    </xf>
    <xf numFmtId="0" fontId="43" fillId="0" borderId="0" xfId="0" applyFont="1" applyBorder="1" applyAlignment="1">
      <alignment horizontal="justify" vertical="top" wrapText="1"/>
    </xf>
    <xf numFmtId="4" fontId="42" fillId="3" borderId="17" xfId="0" applyNumberFormat="1" applyFont="1" applyFill="1" applyBorder="1" applyAlignment="1"/>
    <xf numFmtId="4" fontId="43" fillId="0" borderId="5" xfId="0" applyNumberFormat="1" applyFont="1" applyBorder="1" applyAlignment="1">
      <alignment wrapText="1"/>
    </xf>
    <xf numFmtId="49" fontId="43" fillId="0" borderId="0" xfId="0" applyNumberFormat="1" applyFont="1" applyBorder="1" applyAlignment="1">
      <alignment horizontal="center" vertical="top"/>
    </xf>
    <xf numFmtId="0" fontId="43" fillId="0" borderId="0" xfId="0" applyFont="1" applyBorder="1" applyAlignment="1">
      <alignment horizontal="left" vertical="top" wrapText="1"/>
    </xf>
    <xf numFmtId="0" fontId="43" fillId="0" borderId="0" xfId="0" applyFont="1" applyBorder="1" applyAlignment="1">
      <alignment horizontal="center"/>
    </xf>
    <xf numFmtId="4" fontId="42" fillId="0" borderId="0" xfId="0" applyNumberFormat="1" applyFont="1" applyBorder="1" applyAlignment="1">
      <alignment wrapText="1"/>
    </xf>
    <xf numFmtId="49" fontId="42" fillId="0" borderId="0" xfId="0" applyNumberFormat="1" applyFont="1" applyBorder="1" applyAlignment="1">
      <alignment horizontal="center" vertical="center" wrapText="1"/>
    </xf>
    <xf numFmtId="4" fontId="43" fillId="0" borderId="0" xfId="0" applyNumberFormat="1" applyFont="1" applyBorder="1" applyAlignment="1">
      <alignment horizontal="center"/>
    </xf>
    <xf numFmtId="4" fontId="43" fillId="0" borderId="0" xfId="0" applyNumberFormat="1" applyFont="1" applyBorder="1" applyAlignment="1">
      <alignment horizontal="right"/>
    </xf>
    <xf numFmtId="49" fontId="43" fillId="0" borderId="0" xfId="0" applyNumberFormat="1" applyFont="1" applyBorder="1"/>
    <xf numFmtId="0" fontId="42" fillId="0" borderId="0" xfId="0" applyFont="1" applyBorder="1" applyAlignment="1">
      <alignment horizontal="left" vertical="center" wrapText="1"/>
    </xf>
    <xf numFmtId="0" fontId="43" fillId="0" borderId="0" xfId="0" applyFont="1" applyBorder="1" applyAlignment="1"/>
    <xf numFmtId="0" fontId="42" fillId="0" borderId="0" xfId="0" applyFont="1" applyBorder="1" applyAlignment="1"/>
    <xf numFmtId="0" fontId="43" fillId="0" borderId="0" xfId="0" applyFont="1" applyBorder="1" applyAlignment="1">
      <alignment horizontal="left" wrapText="1"/>
    </xf>
    <xf numFmtId="0" fontId="42" fillId="0" borderId="0" xfId="0" applyFont="1" applyBorder="1" applyAlignment="1">
      <alignment horizontal="center" wrapText="1"/>
    </xf>
    <xf numFmtId="4" fontId="42" fillId="0" borderId="0" xfId="0" applyNumberFormat="1" applyFont="1" applyBorder="1" applyAlignment="1">
      <alignment horizontal="left" wrapText="1"/>
    </xf>
    <xf numFmtId="0" fontId="46" fillId="0" borderId="0" xfId="0" applyFont="1" applyBorder="1" applyAlignment="1">
      <alignment horizontal="left" vertical="top" wrapText="1"/>
    </xf>
    <xf numFmtId="49" fontId="43" fillId="3" borderId="16" xfId="0" applyNumberFormat="1" applyFont="1" applyFill="1" applyBorder="1"/>
    <xf numFmtId="49" fontId="42" fillId="3" borderId="16" xfId="0" applyNumberFormat="1" applyFont="1" applyFill="1" applyBorder="1" applyAlignment="1">
      <alignment horizontal="center" vertical="center"/>
    </xf>
    <xf numFmtId="0" fontId="42" fillId="0" borderId="5" xfId="0" applyFont="1" applyBorder="1" applyAlignment="1">
      <alignment horizontal="left" vertical="center" wrapText="1"/>
    </xf>
    <xf numFmtId="0" fontId="43" fillId="0" borderId="5" xfId="0" applyFont="1" applyBorder="1" applyAlignment="1">
      <alignment horizontal="left" wrapText="1"/>
    </xf>
    <xf numFmtId="0" fontId="42" fillId="0" borderId="5" xfId="0" applyFont="1" applyBorder="1" applyAlignment="1">
      <alignment horizontal="center" wrapText="1"/>
    </xf>
    <xf numFmtId="4" fontId="42" fillId="0" borderId="5" xfId="0" applyNumberFormat="1" applyFont="1" applyBorder="1" applyAlignment="1">
      <alignment horizontal="left" wrapText="1"/>
    </xf>
    <xf numFmtId="4" fontId="42" fillId="0" borderId="5" xfId="0" applyNumberFormat="1" applyFont="1" applyBorder="1" applyAlignment="1">
      <alignment horizontal="right" wrapText="1"/>
    </xf>
    <xf numFmtId="49" fontId="33" fillId="0" borderId="0" xfId="0" applyNumberFormat="1" applyFont="1" applyBorder="1" applyAlignment="1">
      <alignment horizontal="center" vertical="center"/>
    </xf>
    <xf numFmtId="49" fontId="33" fillId="0" borderId="0" xfId="0" applyNumberFormat="1" applyFont="1" applyBorder="1" applyAlignment="1">
      <alignment horizontal="center" vertical="center"/>
    </xf>
    <xf numFmtId="49" fontId="51" fillId="0" borderId="69" xfId="0" applyNumberFormat="1" applyFont="1" applyFill="1" applyBorder="1" applyAlignment="1">
      <alignment horizontal="left" vertical="center" wrapText="1"/>
    </xf>
    <xf numFmtId="0" fontId="51" fillId="0" borderId="69" xfId="0" applyFont="1" applyFill="1" applyBorder="1" applyAlignment="1">
      <alignment vertical="center" wrapText="1"/>
    </xf>
    <xf numFmtId="0" fontId="51" fillId="0" borderId="69" xfId="0" applyFont="1" applyFill="1" applyBorder="1" applyAlignment="1">
      <alignment horizontal="center" vertical="center" wrapText="1"/>
    </xf>
    <xf numFmtId="174" fontId="51" fillId="0" borderId="69" xfId="0" applyNumberFormat="1" applyFont="1" applyFill="1" applyBorder="1" applyAlignment="1">
      <alignment horizontal="center" vertical="center" wrapText="1"/>
    </xf>
    <xf numFmtId="4" fontId="51" fillId="0" borderId="69" xfId="0" applyNumberFormat="1" applyFont="1" applyFill="1" applyBorder="1" applyAlignment="1">
      <alignment horizontal="center" vertical="center" wrapText="1"/>
    </xf>
    <xf numFmtId="0" fontId="17" fillId="0" borderId="16" xfId="0" applyFont="1" applyBorder="1"/>
    <xf numFmtId="49" fontId="42" fillId="0" borderId="66" xfId="0" applyNumberFormat="1" applyFont="1" applyBorder="1" applyAlignment="1">
      <alignment horizontal="right" vertical="center"/>
    </xf>
    <xf numFmtId="49" fontId="51" fillId="0" borderId="71" xfId="0" applyNumberFormat="1" applyFont="1" applyFill="1" applyBorder="1" applyAlignment="1">
      <alignment horizontal="left" vertical="center" wrapText="1"/>
    </xf>
    <xf numFmtId="0" fontId="51" fillId="0" borderId="71" xfId="0" applyFont="1" applyFill="1" applyBorder="1" applyAlignment="1">
      <alignment horizontal="left" vertical="top" wrapText="1"/>
    </xf>
    <xf numFmtId="0" fontId="51" fillId="0" borderId="71" xfId="0" applyFont="1" applyFill="1" applyBorder="1" applyAlignment="1">
      <alignment horizontal="center" vertical="center" wrapText="1"/>
    </xf>
    <xf numFmtId="174" fontId="51" fillId="0" borderId="71" xfId="0" applyNumberFormat="1" applyFont="1" applyFill="1" applyBorder="1" applyAlignment="1">
      <alignment horizontal="center" vertical="center" wrapText="1"/>
    </xf>
    <xf numFmtId="4" fontId="51" fillId="0" borderId="71" xfId="0" applyNumberFormat="1" applyFont="1" applyFill="1" applyBorder="1" applyAlignment="1">
      <alignment horizontal="center" vertical="center" wrapText="1"/>
    </xf>
    <xf numFmtId="0" fontId="3" fillId="0" borderId="18" xfId="0" applyFont="1" applyBorder="1"/>
    <xf numFmtId="49" fontId="52" fillId="10" borderId="71" xfId="0" applyNumberFormat="1" applyFont="1" applyFill="1" applyBorder="1" applyAlignment="1">
      <alignment horizontal="left" vertical="center" wrapText="1"/>
    </xf>
    <xf numFmtId="49" fontId="42" fillId="0" borderId="64" xfId="0" applyNumberFormat="1" applyFont="1" applyFill="1" applyBorder="1" applyAlignment="1">
      <alignment horizontal="right" vertical="center"/>
    </xf>
    <xf numFmtId="49" fontId="51" fillId="0" borderId="70" xfId="0" applyNumberFormat="1" applyFont="1" applyFill="1" applyBorder="1" applyAlignment="1">
      <alignment horizontal="left" vertical="center" wrapText="1"/>
    </xf>
    <xf numFmtId="49" fontId="52" fillId="10" borderId="18" xfId="0" applyNumberFormat="1" applyFont="1" applyFill="1" applyBorder="1" applyAlignment="1">
      <alignment horizontal="left" vertical="center" wrapText="1"/>
    </xf>
    <xf numFmtId="49" fontId="21" fillId="10" borderId="18" xfId="0" applyNumberFormat="1" applyFont="1" applyFill="1" applyBorder="1" applyAlignment="1">
      <alignment horizontal="left" vertical="center" wrapText="1"/>
    </xf>
    <xf numFmtId="0" fontId="51" fillId="0" borderId="70" xfId="0" applyFont="1" applyFill="1" applyBorder="1" applyAlignment="1">
      <alignment vertical="center" wrapText="1"/>
    </xf>
    <xf numFmtId="0" fontId="51" fillId="0" borderId="70" xfId="0" applyFont="1" applyFill="1" applyBorder="1" applyAlignment="1">
      <alignment horizontal="center" vertical="center" wrapText="1"/>
    </xf>
    <xf numFmtId="174" fontId="51" fillId="0" borderId="70" xfId="0" applyNumberFormat="1" applyFont="1" applyFill="1" applyBorder="1" applyAlignment="1">
      <alignment horizontal="center" vertical="center" wrapText="1"/>
    </xf>
    <xf numFmtId="4" fontId="51" fillId="0" borderId="70" xfId="0" applyNumberFormat="1" applyFont="1" applyFill="1" applyBorder="1" applyAlignment="1">
      <alignment horizontal="center" vertical="center" wrapText="1"/>
    </xf>
    <xf numFmtId="0" fontId="21" fillId="10" borderId="72" xfId="0" applyFont="1" applyFill="1" applyBorder="1" applyAlignment="1">
      <alignment horizontal="left" vertical="center" wrapText="1"/>
    </xf>
    <xf numFmtId="0" fontId="51" fillId="0" borderId="70" xfId="0" applyFont="1" applyFill="1" applyBorder="1" applyAlignment="1">
      <alignment horizontal="left" vertical="top" wrapText="1"/>
    </xf>
    <xf numFmtId="0" fontId="52" fillId="10" borderId="72" xfId="0" applyFont="1" applyFill="1" applyBorder="1" applyAlignment="1">
      <alignment horizontal="left" vertical="center" wrapText="1"/>
    </xf>
    <xf numFmtId="0" fontId="51" fillId="0" borderId="71" xfId="0" applyFont="1" applyFill="1" applyBorder="1" applyAlignment="1">
      <alignment horizontal="left" vertical="center" wrapText="1"/>
    </xf>
    <xf numFmtId="49" fontId="52" fillId="10" borderId="72" xfId="0" applyNumberFormat="1" applyFont="1" applyFill="1" applyBorder="1" applyAlignment="1">
      <alignment horizontal="left" vertical="center" shrinkToFit="1"/>
    </xf>
    <xf numFmtId="0" fontId="51" fillId="0" borderId="70" xfId="0" applyFont="1" applyFill="1" applyBorder="1" applyAlignment="1">
      <alignment horizontal="left" vertical="center" wrapText="1"/>
    </xf>
    <xf numFmtId="174" fontId="51" fillId="0" borderId="70" xfId="0" applyNumberFormat="1" applyFont="1" applyFill="1" applyBorder="1" applyAlignment="1">
      <alignment horizontal="center" vertical="center" shrinkToFit="1"/>
    </xf>
    <xf numFmtId="0" fontId="51" fillId="0" borderId="70" xfId="0" applyNumberFormat="1" applyFont="1" applyFill="1" applyBorder="1" applyAlignment="1">
      <alignment horizontal="center" vertical="center" shrinkToFit="1"/>
    </xf>
    <xf numFmtId="49" fontId="55" fillId="0" borderId="71" xfId="0" applyNumberFormat="1" applyFont="1" applyFill="1" applyBorder="1" applyAlignment="1">
      <alignment horizontal="left" vertical="center" wrapText="1"/>
    </xf>
    <xf numFmtId="0" fontId="55" fillId="0" borderId="71" xfId="0" applyFont="1" applyFill="1" applyBorder="1" applyAlignment="1">
      <alignment horizontal="left" vertical="center" wrapText="1"/>
    </xf>
    <xf numFmtId="0" fontId="55" fillId="0" borderId="75" xfId="0" applyFont="1" applyFill="1" applyBorder="1" applyAlignment="1">
      <alignment horizontal="center" vertical="center" wrapText="1"/>
    </xf>
    <xf numFmtId="174" fontId="55" fillId="0" borderId="75" xfId="0" applyNumberFormat="1" applyFont="1" applyFill="1" applyBorder="1" applyAlignment="1">
      <alignment horizontal="center" vertical="center" wrapText="1"/>
    </xf>
    <xf numFmtId="4" fontId="55" fillId="0" borderId="75" xfId="0" applyNumberFormat="1" applyFont="1" applyFill="1" applyBorder="1" applyAlignment="1">
      <alignment horizontal="center" vertical="center" wrapText="1"/>
    </xf>
    <xf numFmtId="49" fontId="54" fillId="10" borderId="71" xfId="0" applyNumberFormat="1" applyFont="1" applyFill="1" applyBorder="1" applyAlignment="1">
      <alignment horizontal="left" vertical="center" wrapText="1"/>
    </xf>
    <xf numFmtId="49" fontId="54" fillId="10" borderId="71" xfId="0" applyNumberFormat="1" applyFont="1" applyFill="1" applyBorder="1" applyAlignment="1">
      <alignment horizontal="left" vertical="center" shrinkToFit="1"/>
    </xf>
    <xf numFmtId="0" fontId="55" fillId="10" borderId="71" xfId="0" applyFont="1" applyFill="1" applyBorder="1" applyAlignment="1">
      <alignment horizontal="left" vertical="top" wrapText="1"/>
    </xf>
    <xf numFmtId="4" fontId="51" fillId="0" borderId="75" xfId="0" applyNumberFormat="1" applyFont="1" applyFill="1" applyBorder="1" applyAlignment="1">
      <alignment horizontal="center" vertical="center" wrapText="1"/>
    </xf>
    <xf numFmtId="0" fontId="51" fillId="0" borderId="75" xfId="0" applyFont="1" applyFill="1" applyBorder="1" applyAlignment="1">
      <alignment horizontal="center" vertical="center" wrapText="1"/>
    </xf>
    <xf numFmtId="174" fontId="51" fillId="0" borderId="75" xfId="0" applyNumberFormat="1" applyFont="1" applyFill="1" applyBorder="1" applyAlignment="1">
      <alignment horizontal="center" vertical="center" wrapText="1"/>
    </xf>
    <xf numFmtId="49" fontId="52" fillId="10" borderId="71" xfId="0" applyNumberFormat="1" applyFont="1" applyFill="1" applyBorder="1" applyAlignment="1">
      <alignment horizontal="left" vertical="center" shrinkToFit="1"/>
    </xf>
    <xf numFmtId="49" fontId="51" fillId="0" borderId="0" xfId="0" applyNumberFormat="1" applyFont="1" applyFill="1" applyBorder="1" applyAlignment="1">
      <alignment horizontal="left" vertical="center" wrapText="1"/>
    </xf>
    <xf numFmtId="0" fontId="51" fillId="0" borderId="0" xfId="0" applyFont="1" applyFill="1" applyBorder="1" applyAlignment="1">
      <alignment horizontal="left" vertical="center" wrapText="1"/>
    </xf>
    <xf numFmtId="0" fontId="51" fillId="0" borderId="0" xfId="0" applyFont="1" applyFill="1" applyBorder="1" applyAlignment="1">
      <alignment horizontal="center" vertical="center" wrapText="1"/>
    </xf>
    <xf numFmtId="174" fontId="51" fillId="0" borderId="0" xfId="0" applyNumberFormat="1" applyFont="1" applyFill="1" applyBorder="1" applyAlignment="1">
      <alignment horizontal="center" vertical="center" wrapText="1"/>
    </xf>
    <xf numFmtId="4" fontId="51" fillId="0" borderId="0" xfId="0" applyNumberFormat="1" applyFont="1" applyFill="1" applyBorder="1" applyAlignment="1">
      <alignment horizontal="center" vertical="center" wrapText="1"/>
    </xf>
    <xf numFmtId="0" fontId="51" fillId="0" borderId="75" xfId="0" applyFont="1" applyFill="1" applyBorder="1" applyAlignment="1">
      <alignment horizontal="left" vertical="top" wrapText="1"/>
    </xf>
    <xf numFmtId="0" fontId="51" fillId="0" borderId="75" xfId="23" applyNumberFormat="1" applyFont="1" applyFill="1" applyBorder="1" applyAlignment="1" applyProtection="1">
      <alignment horizontal="left" vertical="top" wrapText="1"/>
    </xf>
    <xf numFmtId="49" fontId="51" fillId="11" borderId="71" xfId="0" applyNumberFormat="1" applyFont="1" applyFill="1" applyBorder="1" applyAlignment="1">
      <alignment horizontal="left" vertical="center" wrapText="1"/>
    </xf>
    <xf numFmtId="0" fontId="51" fillId="11" borderId="75" xfId="0" applyFont="1" applyFill="1" applyBorder="1" applyAlignment="1">
      <alignment horizontal="left" vertical="top" wrapText="1"/>
    </xf>
    <xf numFmtId="0" fontId="51" fillId="11" borderId="75" xfId="0" applyFont="1" applyFill="1" applyBorder="1" applyAlignment="1">
      <alignment horizontal="center" vertical="center" wrapText="1"/>
    </xf>
    <xf numFmtId="174" fontId="51" fillId="11" borderId="75" xfId="0" applyNumberFormat="1" applyFont="1" applyFill="1" applyBorder="1" applyAlignment="1">
      <alignment horizontal="center" vertical="center" wrapText="1"/>
    </xf>
    <xf numFmtId="4" fontId="51" fillId="11" borderId="75" xfId="0" applyNumberFormat="1" applyFont="1" applyFill="1" applyBorder="1" applyAlignment="1">
      <alignment horizontal="center" vertical="center" wrapText="1"/>
    </xf>
    <xf numFmtId="0" fontId="51" fillId="0" borderId="76" xfId="0" applyFont="1" applyFill="1" applyBorder="1" applyAlignment="1">
      <alignment horizontal="left" wrapText="1"/>
    </xf>
    <xf numFmtId="0" fontId="51" fillId="0" borderId="76" xfId="0" applyFont="1" applyFill="1" applyBorder="1" applyAlignment="1">
      <alignment horizontal="center" vertical="center" wrapText="1"/>
    </xf>
    <xf numFmtId="174" fontId="51" fillId="0" borderId="76" xfId="0" applyNumberFormat="1" applyFont="1" applyFill="1" applyBorder="1" applyAlignment="1">
      <alignment horizontal="center" vertical="center" wrapText="1"/>
    </xf>
    <xf numFmtId="4" fontId="51" fillId="0" borderId="76" xfId="0" applyNumberFormat="1" applyFont="1" applyFill="1" applyBorder="1" applyAlignment="1">
      <alignment horizontal="center" vertical="center" wrapText="1"/>
    </xf>
    <xf numFmtId="0" fontId="52" fillId="10" borderId="77" xfId="0" applyFont="1" applyFill="1" applyBorder="1" applyAlignment="1">
      <alignment horizontal="left" wrapText="1"/>
    </xf>
    <xf numFmtId="0" fontId="58" fillId="3" borderId="18" xfId="0" applyFont="1" applyFill="1" applyBorder="1" applyAlignment="1">
      <alignment horizontal="center" vertical="top" wrapText="1"/>
    </xf>
    <xf numFmtId="0" fontId="58" fillId="3" borderId="83" xfId="0" applyFont="1" applyFill="1" applyBorder="1" applyAlignment="1">
      <alignment horizontal="center" vertical="top" wrapText="1"/>
    </xf>
    <xf numFmtId="0" fontId="58" fillId="3" borderId="30" xfId="0" applyFont="1" applyFill="1" applyBorder="1" applyAlignment="1">
      <alignment horizontal="center" vertical="top" wrapText="1"/>
    </xf>
    <xf numFmtId="0" fontId="17" fillId="0" borderId="81" xfId="0" applyFont="1" applyBorder="1"/>
    <xf numFmtId="4" fontId="21" fillId="0" borderId="81" xfId="0" applyNumberFormat="1" applyFont="1" applyFill="1" applyBorder="1" applyAlignment="1">
      <alignment horizontal="center" vertical="center" wrapText="1"/>
    </xf>
    <xf numFmtId="0" fontId="58" fillId="3" borderId="23" xfId="0" applyFont="1" applyFill="1" applyBorder="1" applyAlignment="1">
      <alignment horizontal="center" vertical="top" wrapText="1"/>
    </xf>
    <xf numFmtId="0" fontId="58" fillId="0" borderId="81" xfId="0" applyFont="1" applyFill="1" applyBorder="1" applyAlignment="1">
      <alignment horizontal="center" vertical="top" wrapText="1"/>
    </xf>
    <xf numFmtId="0" fontId="58" fillId="0" borderId="85" xfId="0" applyFont="1" applyFill="1" applyBorder="1" applyAlignment="1">
      <alignment horizontal="center" vertical="top" wrapText="1"/>
    </xf>
    <xf numFmtId="0" fontId="17" fillId="0" borderId="85" xfId="0" applyFont="1" applyBorder="1"/>
    <xf numFmtId="4" fontId="21" fillId="0" borderId="85" xfId="0" applyNumberFormat="1" applyFont="1" applyFill="1" applyBorder="1" applyAlignment="1">
      <alignment horizontal="center" vertical="center" wrapText="1"/>
    </xf>
    <xf numFmtId="0" fontId="17" fillId="3" borderId="4" xfId="0" applyFont="1" applyFill="1" applyBorder="1"/>
    <xf numFmtId="4" fontId="21" fillId="3" borderId="68" xfId="0" applyNumberFormat="1" applyFont="1" applyFill="1" applyBorder="1" applyAlignment="1">
      <alignment horizontal="center" vertical="center" wrapText="1"/>
    </xf>
    <xf numFmtId="0" fontId="51" fillId="3" borderId="2" xfId="0" applyFont="1" applyFill="1" applyBorder="1" applyAlignment="1">
      <alignment horizontal="center" vertical="center" wrapText="1"/>
    </xf>
    <xf numFmtId="174" fontId="51" fillId="3" borderId="2" xfId="0" applyNumberFormat="1" applyFont="1" applyFill="1" applyBorder="1" applyAlignment="1">
      <alignment horizontal="center" vertical="center" wrapText="1"/>
    </xf>
    <xf numFmtId="4" fontId="51" fillId="3" borderId="2" xfId="0" applyNumberFormat="1" applyFont="1" applyFill="1" applyBorder="1" applyAlignment="1">
      <alignment horizontal="center" vertical="center" wrapText="1"/>
    </xf>
    <xf numFmtId="4" fontId="51" fillId="3" borderId="17" xfId="0" applyNumberFormat="1" applyFont="1" applyFill="1" applyBorder="1" applyAlignment="1">
      <alignment horizontal="center" vertical="center" wrapText="1"/>
    </xf>
    <xf numFmtId="49" fontId="42" fillId="3" borderId="16" xfId="0" applyNumberFormat="1" applyFont="1" applyFill="1" applyBorder="1" applyAlignment="1">
      <alignment horizontal="center" vertical="center" wrapText="1"/>
    </xf>
    <xf numFmtId="49" fontId="59" fillId="3" borderId="20" xfId="0" applyNumberFormat="1" applyFont="1" applyFill="1" applyBorder="1" applyAlignment="1">
      <alignment horizontal="center"/>
    </xf>
    <xf numFmtId="49" fontId="43" fillId="3" borderId="18" xfId="0" applyNumberFormat="1" applyFont="1" applyFill="1" applyBorder="1" applyAlignment="1">
      <alignment horizontal="center"/>
    </xf>
    <xf numFmtId="4" fontId="42" fillId="0" borderId="19" xfId="0" applyNumberFormat="1" applyFont="1" applyBorder="1" applyAlignment="1">
      <alignment horizontal="right"/>
    </xf>
    <xf numFmtId="0" fontId="42" fillId="0" borderId="81" xfId="0" applyFont="1" applyBorder="1" applyAlignment="1">
      <alignment horizontal="justify" vertical="top"/>
    </xf>
    <xf numFmtId="0" fontId="43" fillId="0" borderId="81" xfId="0" applyFont="1" applyBorder="1" applyAlignment="1">
      <alignment horizontal="center"/>
    </xf>
    <xf numFmtId="4" fontId="42" fillId="0" borderId="81" xfId="0" applyNumberFormat="1" applyFont="1" applyBorder="1" applyAlignment="1">
      <alignment horizontal="center"/>
    </xf>
    <xf numFmtId="4" fontId="42" fillId="0" borderId="81" xfId="0" applyNumberFormat="1" applyFont="1" applyBorder="1" applyAlignment="1">
      <alignment wrapText="1"/>
    </xf>
    <xf numFmtId="0" fontId="43" fillId="0" borderId="81" xfId="0" applyFont="1" applyBorder="1" applyAlignment="1">
      <alignment horizontal="justify" vertical="top" wrapText="1"/>
    </xf>
    <xf numFmtId="4" fontId="43" fillId="0" borderId="81" xfId="0" applyNumberFormat="1" applyFont="1" applyBorder="1" applyAlignment="1">
      <alignment horizontal="center"/>
    </xf>
    <xf numFmtId="4" fontId="43" fillId="0" borderId="81" xfId="0" applyNumberFormat="1" applyFont="1" applyBorder="1" applyAlignment="1" applyProtection="1">
      <alignment wrapText="1"/>
      <protection locked="0"/>
    </xf>
    <xf numFmtId="4" fontId="43" fillId="0" borderId="81" xfId="0" applyNumberFormat="1" applyFont="1" applyBorder="1" applyAlignment="1">
      <alignment wrapText="1"/>
    </xf>
    <xf numFmtId="2" fontId="43" fillId="0" borderId="81" xfId="0" applyNumberFormat="1" applyFont="1" applyBorder="1" applyAlignment="1">
      <alignment horizontal="center"/>
    </xf>
    <xf numFmtId="4" fontId="43" fillId="0" borderId="81" xfId="0" applyNumberFormat="1" applyFont="1" applyBorder="1" applyAlignment="1">
      <alignment horizontal="right"/>
    </xf>
    <xf numFmtId="49" fontId="42" fillId="0" borderId="19" xfId="0" applyNumberFormat="1" applyFont="1" applyBorder="1" applyAlignment="1">
      <alignment horizontal="right" vertical="center"/>
    </xf>
    <xf numFmtId="0" fontId="43" fillId="0" borderId="85" xfId="0" applyFont="1" applyBorder="1" applyAlignment="1">
      <alignment horizontal="justify" vertical="top" wrapText="1"/>
    </xf>
    <xf numFmtId="0" fontId="43" fillId="0" borderId="85" xfId="0" applyFont="1" applyBorder="1" applyAlignment="1">
      <alignment horizontal="center"/>
    </xf>
    <xf numFmtId="2" fontId="43" fillId="0" borderId="85" xfId="0" applyNumberFormat="1" applyFont="1" applyBorder="1" applyAlignment="1">
      <alignment horizontal="center"/>
    </xf>
    <xf numFmtId="49" fontId="42" fillId="3" borderId="65" xfId="0" applyNumberFormat="1" applyFont="1" applyFill="1" applyBorder="1" applyAlignment="1">
      <alignment horizontal="right" vertical="center"/>
    </xf>
    <xf numFmtId="4" fontId="42" fillId="3" borderId="19" xfId="0" applyNumberFormat="1" applyFont="1" applyFill="1" applyBorder="1" applyAlignment="1">
      <alignment horizontal="right"/>
    </xf>
    <xf numFmtId="2" fontId="42" fillId="0" borderId="81" xfId="0" applyNumberFormat="1" applyFont="1" applyBorder="1" applyAlignment="1">
      <alignment horizontal="center"/>
    </xf>
    <xf numFmtId="0" fontId="42" fillId="0" borderId="81" xfId="0" applyFont="1" applyBorder="1" applyAlignment="1">
      <alignment horizontal="justify" vertical="top" wrapText="1"/>
    </xf>
    <xf numFmtId="2" fontId="43" fillId="0" borderId="81" xfId="0" applyNumberFormat="1" applyFont="1" applyBorder="1" applyAlignment="1">
      <alignment horizontal="right"/>
    </xf>
    <xf numFmtId="4" fontId="43" fillId="0" borderId="81" xfId="0" applyNumberFormat="1" applyFont="1" applyBorder="1" applyAlignment="1"/>
    <xf numFmtId="2" fontId="43" fillId="0" borderId="81" xfId="0" applyNumberFormat="1" applyFont="1" applyBorder="1" applyAlignment="1"/>
    <xf numFmtId="0" fontId="43" fillId="0" borderId="81" xfId="0" applyFont="1" applyBorder="1" applyAlignment="1">
      <alignment horizontal="center" vertical="top" wrapText="1"/>
    </xf>
    <xf numFmtId="0" fontId="42" fillId="0" borderId="81" xfId="0" applyFont="1" applyBorder="1" applyAlignment="1">
      <alignment horizontal="left" vertical="top" wrapText="1"/>
    </xf>
    <xf numFmtId="0" fontId="43" fillId="0" borderId="81" xfId="0" applyFont="1" applyBorder="1" applyAlignment="1">
      <alignment horizontal="left" vertical="top" wrapText="1"/>
    </xf>
    <xf numFmtId="0" fontId="43" fillId="0" borderId="81" xfId="0" applyFont="1" applyBorder="1" applyAlignment="1">
      <alignment vertical="top" wrapText="1"/>
    </xf>
    <xf numFmtId="0" fontId="43" fillId="0" borderId="81" xfId="22" applyFont="1" applyBorder="1" applyAlignment="1">
      <alignment horizontal="center"/>
    </xf>
    <xf numFmtId="0" fontId="43" fillId="0" borderId="81" xfId="0" applyFont="1" applyBorder="1" applyAlignment="1">
      <alignment horizontal="right"/>
    </xf>
    <xf numFmtId="166" fontId="43" fillId="0" borderId="81" xfId="21" applyFont="1" applyBorder="1" applyAlignment="1" applyProtection="1">
      <alignment horizontal="center"/>
    </xf>
    <xf numFmtId="166" fontId="43" fillId="0" borderId="81" xfId="21" applyFont="1" applyBorder="1" applyAlignment="1" applyProtection="1">
      <alignment horizontal="right"/>
    </xf>
    <xf numFmtId="0" fontId="43" fillId="0" borderId="81" xfId="0" applyFont="1" applyBorder="1" applyAlignment="1">
      <alignment horizontal="justify" wrapText="1"/>
    </xf>
    <xf numFmtId="2" fontId="44" fillId="0" borderId="81" xfId="0" applyNumberFormat="1" applyFont="1" applyBorder="1" applyAlignment="1">
      <alignment horizontal="center"/>
    </xf>
    <xf numFmtId="0" fontId="44" fillId="0" borderId="81" xfId="0" applyFont="1" applyBorder="1" applyAlignment="1">
      <alignment horizontal="center"/>
    </xf>
    <xf numFmtId="49" fontId="43" fillId="3" borderId="81" xfId="0" applyNumberFormat="1" applyFont="1" applyFill="1" applyBorder="1" applyAlignment="1">
      <alignment horizontal="center" vertical="top"/>
    </xf>
    <xf numFmtId="49" fontId="43" fillId="3" borderId="85" xfId="0" applyNumberFormat="1" applyFont="1" applyFill="1" applyBorder="1" applyAlignment="1">
      <alignment horizontal="center" vertical="top"/>
    </xf>
    <xf numFmtId="49" fontId="43" fillId="3" borderId="81" xfId="0" applyNumberFormat="1" applyFont="1" applyFill="1" applyBorder="1" applyAlignment="1">
      <alignment horizontal="center"/>
    </xf>
    <xf numFmtId="0" fontId="43" fillId="3" borderId="81" xfId="0" applyFont="1" applyFill="1" applyBorder="1" applyAlignment="1">
      <alignment horizontal="center" vertical="top" wrapText="1"/>
    </xf>
    <xf numFmtId="0" fontId="43" fillId="3" borderId="85" xfId="0" applyFont="1" applyFill="1" applyBorder="1" applyAlignment="1">
      <alignment horizontal="center" vertical="top" wrapText="1"/>
    </xf>
    <xf numFmtId="4" fontId="43" fillId="0" borderId="85" xfId="0" applyNumberFormat="1" applyFont="1" applyBorder="1" applyAlignment="1">
      <alignment horizontal="right"/>
    </xf>
    <xf numFmtId="0" fontId="43" fillId="0" borderId="81" xfId="0" applyFont="1" applyBorder="1" applyAlignment="1">
      <alignment horizontal="justify" vertical="top"/>
    </xf>
    <xf numFmtId="4" fontId="43" fillId="0" borderId="85" xfId="0" applyNumberFormat="1" applyFont="1" applyBorder="1" applyAlignment="1">
      <alignment wrapText="1"/>
    </xf>
    <xf numFmtId="2" fontId="43" fillId="0" borderId="81" xfId="0" applyNumberFormat="1" applyFont="1" applyBorder="1" applyAlignment="1">
      <alignment horizontal="center" vertical="center"/>
    </xf>
    <xf numFmtId="4" fontId="45" fillId="0" borderId="81" xfId="0" applyNumberFormat="1" applyFont="1" applyBorder="1" applyAlignment="1">
      <alignment horizontal="right"/>
    </xf>
    <xf numFmtId="0" fontId="45" fillId="0" borderId="81" xfId="0" applyFont="1" applyBorder="1" applyAlignment="1">
      <alignment horizontal="justify" vertical="top" wrapText="1"/>
    </xf>
    <xf numFmtId="0" fontId="43" fillId="0" borderId="81" xfId="0" applyFont="1" applyBorder="1" applyAlignment="1">
      <alignment horizontal="center" vertical="top"/>
    </xf>
    <xf numFmtId="4" fontId="43" fillId="0" borderId="81" xfId="0" applyNumberFormat="1" applyFont="1" applyBorder="1" applyAlignment="1">
      <alignment horizontal="center" vertical="top"/>
    </xf>
    <xf numFmtId="4" fontId="43" fillId="0" borderId="81" xfId="0" applyNumberFormat="1" applyFont="1" applyBorder="1" applyAlignment="1">
      <alignment horizontal="right" vertical="top"/>
    </xf>
    <xf numFmtId="4" fontId="43" fillId="0" borderId="81" xfId="0" applyNumberFormat="1" applyFont="1" applyBorder="1"/>
    <xf numFmtId="0" fontId="46" fillId="0" borderId="81" xfId="0" applyFont="1" applyBorder="1" applyAlignment="1">
      <alignment horizontal="justify" vertical="top"/>
    </xf>
    <xf numFmtId="4" fontId="45" fillId="0" borderId="81" xfId="0" applyNumberFormat="1" applyFont="1" applyBorder="1"/>
    <xf numFmtId="4" fontId="42" fillId="0" borderId="81" xfId="0" applyNumberFormat="1" applyFont="1" applyBorder="1" applyAlignment="1" applyProtection="1">
      <alignment horizontal="center" vertical="top" wrapText="1" shrinkToFit="1"/>
      <protection locked="0"/>
    </xf>
    <xf numFmtId="0" fontId="49" fillId="0" borderId="81" xfId="0" applyFont="1" applyBorder="1" applyAlignment="1">
      <alignment horizontal="center"/>
    </xf>
    <xf numFmtId="2" fontId="43" fillId="0" borderId="81" xfId="0" applyNumberFormat="1" applyFont="1" applyBorder="1" applyAlignment="1">
      <alignment horizontal="center" vertical="top"/>
    </xf>
    <xf numFmtId="49" fontId="44" fillId="3" borderId="81" xfId="0" applyNumberFormat="1" applyFont="1" applyFill="1" applyBorder="1" applyAlignment="1">
      <alignment horizontal="center" vertical="top"/>
    </xf>
    <xf numFmtId="49" fontId="43" fillId="3" borderId="81" xfId="0" applyNumberFormat="1" applyFont="1" applyFill="1" applyBorder="1" applyAlignment="1">
      <alignment horizontal="center" vertical="top" wrapText="1"/>
    </xf>
    <xf numFmtId="4" fontId="43" fillId="0" borderId="15" xfId="0" applyNumberFormat="1" applyFont="1" applyBorder="1" applyAlignment="1">
      <alignment horizontal="center"/>
    </xf>
    <xf numFmtId="0" fontId="43" fillId="0" borderId="81" xfId="0" applyFont="1" applyBorder="1" applyAlignment="1">
      <alignment vertical="top"/>
    </xf>
    <xf numFmtId="0" fontId="43" fillId="0" borderId="81" xfId="0" applyFont="1" applyBorder="1" applyAlignment="1">
      <alignment horizontal="center" vertical="center"/>
    </xf>
    <xf numFmtId="0" fontId="43" fillId="3" borderId="81" xfId="0" applyFont="1" applyFill="1" applyBorder="1"/>
    <xf numFmtId="0" fontId="43" fillId="0" borderId="85" xfId="0" applyFont="1" applyBorder="1"/>
    <xf numFmtId="0" fontId="43" fillId="0" borderId="85" xfId="0" applyFont="1" applyBorder="1" applyAlignment="1">
      <alignment horizontal="center" vertical="top"/>
    </xf>
    <xf numFmtId="4" fontId="45" fillId="0" borderId="85" xfId="0" applyNumberFormat="1" applyFont="1" applyBorder="1" applyAlignment="1">
      <alignment horizontal="right"/>
    </xf>
    <xf numFmtId="1" fontId="44" fillId="0" borderId="81" xfId="0" applyNumberFormat="1" applyFont="1" applyBorder="1" applyAlignment="1">
      <alignment horizontal="center"/>
    </xf>
    <xf numFmtId="173" fontId="43" fillId="0" borderId="81" xfId="0" applyNumberFormat="1" applyFont="1" applyBorder="1" applyAlignment="1">
      <alignment horizontal="justify" vertical="top"/>
    </xf>
    <xf numFmtId="49" fontId="43" fillId="3" borderId="24" xfId="0" applyNumberFormat="1" applyFont="1" applyFill="1" applyBorder="1"/>
    <xf numFmtId="49" fontId="43" fillId="0" borderId="81" xfId="0" applyNumberFormat="1" applyFont="1" applyBorder="1" applyAlignment="1">
      <alignment horizontal="left" vertical="center" wrapText="1"/>
    </xf>
    <xf numFmtId="49" fontId="42" fillId="0" borderId="81" xfId="0" applyNumberFormat="1" applyFont="1" applyBorder="1" applyAlignment="1">
      <alignment horizontal="center" vertical="center" wrapText="1"/>
    </xf>
    <xf numFmtId="0" fontId="42" fillId="0" borderId="81" xfId="0" applyFont="1" applyBorder="1" applyAlignment="1">
      <alignment horizontal="left" vertical="center" wrapText="1"/>
    </xf>
    <xf numFmtId="0" fontId="43" fillId="0" borderId="81" xfId="0" applyFont="1" applyBorder="1" applyAlignment="1">
      <alignment horizontal="left" wrapText="1"/>
    </xf>
    <xf numFmtId="0" fontId="42" fillId="0" borderId="81" xfId="0" applyFont="1" applyBorder="1" applyAlignment="1">
      <alignment horizontal="center" wrapText="1"/>
    </xf>
    <xf numFmtId="4" fontId="42" fillId="0" borderId="81" xfId="0" applyNumberFormat="1" applyFont="1" applyBorder="1" applyAlignment="1">
      <alignment horizontal="left" wrapText="1"/>
    </xf>
    <xf numFmtId="4" fontId="42" fillId="0" borderId="81" xfId="0" applyNumberFormat="1" applyFont="1" applyBorder="1" applyAlignment="1">
      <alignment horizontal="right" wrapText="1"/>
    </xf>
    <xf numFmtId="49" fontId="42" fillId="0" borderId="81" xfId="0" applyNumberFormat="1" applyFont="1" applyBorder="1" applyAlignment="1">
      <alignment horizontal="center" vertical="top"/>
    </xf>
    <xf numFmtId="4" fontId="42" fillId="0" borderId="81" xfId="0" applyNumberFormat="1" applyFont="1" applyBorder="1" applyAlignment="1">
      <alignment horizontal="right" vertical="center" wrapText="1"/>
    </xf>
    <xf numFmtId="49" fontId="42" fillId="0" borderId="27" xfId="0" applyNumberFormat="1" applyFont="1" applyBorder="1" applyAlignment="1">
      <alignment horizontal="left" wrapText="1"/>
    </xf>
    <xf numFmtId="0" fontId="42" fillId="0" borderId="27" xfId="0" applyFont="1" applyBorder="1" applyAlignment="1">
      <alignment horizontal="left" wrapText="1"/>
    </xf>
    <xf numFmtId="49" fontId="59" fillId="0" borderId="81" xfId="0" applyNumberFormat="1" applyFont="1" applyBorder="1" applyAlignment="1">
      <alignment horizontal="center" vertical="center" wrapText="1"/>
    </xf>
    <xf numFmtId="49" fontId="21" fillId="4" borderId="93" xfId="9" applyNumberFormat="1" applyFont="1" applyFill="1" applyBorder="1" applyAlignment="1" applyProtection="1">
      <alignment horizontal="center" vertical="center" wrapText="1"/>
    </xf>
    <xf numFmtId="0" fontId="22" fillId="0" borderId="93" xfId="18" applyFont="1" applyBorder="1"/>
    <xf numFmtId="0" fontId="22" fillId="0" borderId="81" xfId="18" applyFont="1" applyBorder="1"/>
    <xf numFmtId="0" fontId="22" fillId="0" borderId="94" xfId="18" applyFont="1" applyBorder="1"/>
    <xf numFmtId="49" fontId="26" fillId="3" borderId="93" xfId="18" applyNumberFormat="1" applyFont="1" applyFill="1" applyBorder="1" applyAlignment="1">
      <alignment horizontal="center" vertical="center"/>
    </xf>
    <xf numFmtId="49" fontId="1" fillId="3" borderId="93" xfId="18" applyNumberFormat="1" applyFont="1" applyFill="1" applyBorder="1" applyAlignment="1">
      <alignment horizontal="center" vertical="center"/>
    </xf>
    <xf numFmtId="49" fontId="25" fillId="0" borderId="81" xfId="18" applyNumberFormat="1" applyFont="1" applyBorder="1" applyAlignment="1">
      <alignment horizontal="justify" wrapText="1"/>
    </xf>
    <xf numFmtId="0" fontId="10" fillId="0" borderId="81" xfId="18" applyFont="1" applyBorder="1" applyAlignment="1">
      <alignment horizontal="center" vertical="center"/>
    </xf>
    <xf numFmtId="0" fontId="22" fillId="0" borderId="81" xfId="18" applyFont="1" applyBorder="1" applyAlignment="1">
      <alignment horizontal="center" vertical="center"/>
    </xf>
    <xf numFmtId="4" fontId="22" fillId="0" borderId="81" xfId="18" applyNumberFormat="1" applyFont="1" applyBorder="1" applyAlignment="1">
      <alignment horizontal="right" vertical="center"/>
    </xf>
    <xf numFmtId="4" fontId="22" fillId="0" borderId="94" xfId="18" applyNumberFormat="1" applyFont="1" applyBorder="1" applyAlignment="1">
      <alignment horizontal="right" vertical="center"/>
    </xf>
    <xf numFmtId="49" fontId="25" fillId="0" borderId="81" xfId="18" applyNumberFormat="1" applyFont="1" applyBorder="1" applyAlignment="1">
      <alignment horizontal="justify" vertical="center" wrapText="1"/>
    </xf>
    <xf numFmtId="4" fontId="1" fillId="0" borderId="81" xfId="18" applyNumberFormat="1" applyFont="1" applyBorder="1" applyAlignment="1">
      <alignment horizontal="right" vertical="center"/>
    </xf>
    <xf numFmtId="2" fontId="1" fillId="3" borderId="93" xfId="18" applyNumberFormat="1" applyFont="1" applyFill="1" applyBorder="1" applyAlignment="1">
      <alignment horizontal="center" vertical="center"/>
    </xf>
    <xf numFmtId="0" fontId="25" fillId="0" borderId="81" xfId="18" applyFont="1" applyBorder="1" applyAlignment="1">
      <alignment horizontal="justify" wrapText="1"/>
    </xf>
    <xf numFmtId="2" fontId="1" fillId="3" borderId="95" xfId="18" applyNumberFormat="1" applyFont="1" applyFill="1" applyBorder="1" applyAlignment="1">
      <alignment horizontal="center" vertical="center"/>
    </xf>
    <xf numFmtId="0" fontId="25" fillId="0" borderId="85" xfId="18" applyFont="1" applyBorder="1" applyAlignment="1">
      <alignment horizontal="justify" wrapText="1"/>
    </xf>
    <xf numFmtId="0" fontId="10" fillId="0" borderId="85" xfId="18" applyFont="1" applyBorder="1" applyAlignment="1">
      <alignment horizontal="center" vertical="center"/>
    </xf>
    <xf numFmtId="0" fontId="22" fillId="0" borderId="85" xfId="18" applyFont="1" applyBorder="1" applyAlignment="1">
      <alignment horizontal="center" vertical="center"/>
    </xf>
    <xf numFmtId="4" fontId="22" fillId="0" borderId="85" xfId="18" applyNumberFormat="1" applyFont="1" applyBorder="1" applyAlignment="1">
      <alignment horizontal="right" vertical="center"/>
    </xf>
    <xf numFmtId="4" fontId="22" fillId="0" borderId="96" xfId="18" applyNumberFormat="1" applyFont="1" applyBorder="1" applyAlignment="1">
      <alignment horizontal="right" vertical="center"/>
    </xf>
    <xf numFmtId="0" fontId="0" fillId="0" borderId="18" xfId="0" applyBorder="1"/>
    <xf numFmtId="0" fontId="23" fillId="0" borderId="16" xfId="18" applyFont="1" applyFill="1" applyBorder="1" applyAlignment="1">
      <alignment horizontal="right"/>
    </xf>
    <xf numFmtId="0" fontId="23" fillId="0" borderId="2" xfId="18" applyFont="1" applyFill="1" applyBorder="1" applyAlignment="1">
      <alignment horizontal="right"/>
    </xf>
    <xf numFmtId="0" fontId="23" fillId="0" borderId="17" xfId="18" applyFont="1" applyFill="1" applyBorder="1" applyAlignment="1">
      <alignment horizontal="right"/>
    </xf>
    <xf numFmtId="0" fontId="23" fillId="3" borderId="16" xfId="18" applyFont="1" applyFill="1" applyBorder="1" applyAlignment="1">
      <alignment horizontal="right"/>
    </xf>
    <xf numFmtId="4" fontId="21" fillId="3" borderId="17" xfId="18" applyNumberFormat="1" applyFont="1" applyFill="1" applyBorder="1" applyAlignment="1">
      <alignment horizontal="right"/>
    </xf>
    <xf numFmtId="49" fontId="1" fillId="0" borderId="46" xfId="18" applyNumberFormat="1" applyFont="1" applyFill="1" applyBorder="1" applyAlignment="1">
      <alignment horizontal="center" vertical="center"/>
    </xf>
    <xf numFmtId="0" fontId="22" fillId="0" borderId="5" xfId="18" applyFont="1" applyBorder="1" applyAlignment="1">
      <alignment horizontal="left" vertical="center"/>
    </xf>
    <xf numFmtId="0" fontId="22" fillId="0" borderId="5" xfId="18" applyFont="1" applyBorder="1" applyAlignment="1">
      <alignment horizontal="center" vertical="center"/>
    </xf>
    <xf numFmtId="4" fontId="25" fillId="0" borderId="5" xfId="18" applyNumberFormat="1" applyFont="1" applyBorder="1" applyAlignment="1">
      <alignment horizontal="right" vertical="center"/>
    </xf>
    <xf numFmtId="4" fontId="22" fillId="0" borderId="97" xfId="18" applyNumberFormat="1" applyFont="1" applyBorder="1" applyAlignment="1">
      <alignment horizontal="right" vertical="center"/>
    </xf>
    <xf numFmtId="49" fontId="21" fillId="4" borderId="18" xfId="9" applyNumberFormat="1" applyFont="1" applyFill="1" applyBorder="1" applyAlignment="1" applyProtection="1">
      <alignment horizontal="center" vertical="center" wrapText="1"/>
    </xf>
    <xf numFmtId="49" fontId="21" fillId="4" borderId="16" xfId="9" applyNumberFormat="1" applyFont="1" applyFill="1" applyBorder="1" applyAlignment="1" applyProtection="1">
      <alignment vertical="top" wrapText="1"/>
    </xf>
    <xf numFmtId="49" fontId="21" fillId="4" borderId="2" xfId="9" applyNumberFormat="1" applyFont="1" applyFill="1" applyBorder="1" applyAlignment="1" applyProtection="1">
      <alignment vertical="top" wrapText="1"/>
    </xf>
    <xf numFmtId="49" fontId="21" fillId="4" borderId="17" xfId="9" applyNumberFormat="1" applyFont="1" applyFill="1" applyBorder="1" applyAlignment="1" applyProtection="1">
      <alignment vertical="top" wrapText="1"/>
    </xf>
    <xf numFmtId="0" fontId="22" fillId="0" borderId="46" xfId="18" applyFont="1" applyBorder="1"/>
    <xf numFmtId="49" fontId="10" fillId="0" borderId="81" xfId="18" applyNumberFormat="1" applyFont="1" applyFill="1" applyBorder="1" applyAlignment="1">
      <alignment horizontal="left" vertical="center"/>
    </xf>
    <xf numFmtId="2" fontId="22" fillId="0" borderId="81" xfId="18" applyNumberFormat="1" applyFont="1" applyBorder="1" applyAlignment="1">
      <alignment horizontal="center" vertical="center"/>
    </xf>
    <xf numFmtId="49" fontId="10" fillId="0" borderId="81" xfId="18" applyNumberFormat="1" applyFont="1" applyFill="1" applyBorder="1" applyAlignment="1">
      <alignment horizontal="left" vertical="center" wrapText="1"/>
    </xf>
    <xf numFmtId="0" fontId="22" fillId="0" borderId="81" xfId="18" applyFont="1" applyBorder="1" applyAlignment="1">
      <alignment horizontal="center"/>
    </xf>
    <xf numFmtId="49" fontId="10" fillId="0" borderId="85" xfId="18" applyNumberFormat="1" applyFont="1" applyFill="1" applyBorder="1" applyAlignment="1">
      <alignment horizontal="left" vertical="center" wrapText="1"/>
    </xf>
    <xf numFmtId="0" fontId="22" fillId="0" borderId="85" xfId="18" applyFont="1" applyBorder="1" applyAlignment="1">
      <alignment horizontal="center"/>
    </xf>
    <xf numFmtId="2" fontId="22" fillId="0" borderId="85" xfId="18" applyNumberFormat="1" applyFont="1" applyBorder="1" applyAlignment="1">
      <alignment horizontal="center"/>
    </xf>
    <xf numFmtId="4" fontId="22" fillId="0" borderId="96" xfId="18" applyNumberFormat="1" applyFont="1" applyBorder="1" applyAlignment="1">
      <alignment horizontal="right"/>
    </xf>
    <xf numFmtId="49" fontId="1" fillId="3" borderId="95" xfId="18" applyNumberFormat="1" applyFont="1" applyFill="1" applyBorder="1" applyAlignment="1">
      <alignment horizontal="center" vertical="center"/>
    </xf>
    <xf numFmtId="49" fontId="10" fillId="0" borderId="10" xfId="18" applyNumberFormat="1" applyFont="1" applyFill="1" applyBorder="1" applyAlignment="1">
      <alignment horizontal="left" vertical="center" wrapText="1"/>
    </xf>
    <xf numFmtId="0" fontId="10" fillId="0" borderId="5" xfId="18" applyFont="1" applyBorder="1" applyAlignment="1">
      <alignment horizontal="center" vertical="center"/>
    </xf>
    <xf numFmtId="4" fontId="22" fillId="0" borderId="5" xfId="18" applyNumberFormat="1" applyFont="1" applyBorder="1" applyAlignment="1">
      <alignment horizontal="right" vertical="center"/>
    </xf>
    <xf numFmtId="0" fontId="22" fillId="0" borderId="95" xfId="18" applyFont="1" applyBorder="1"/>
    <xf numFmtId="0" fontId="22" fillId="0" borderId="85" xfId="18" applyFont="1" applyBorder="1" applyAlignment="1">
      <alignment wrapText="1"/>
    </xf>
    <xf numFmtId="0" fontId="22" fillId="0" borderId="85" xfId="18" applyFont="1" applyBorder="1"/>
    <xf numFmtId="0" fontId="22" fillId="0" borderId="96" xfId="18" applyFont="1" applyBorder="1"/>
    <xf numFmtId="4" fontId="21" fillId="3" borderId="94" xfId="18" applyNumberFormat="1" applyFont="1" applyFill="1" applyBorder="1" applyAlignment="1">
      <alignment horizontal="right"/>
    </xf>
    <xf numFmtId="1" fontId="26" fillId="0" borderId="93" xfId="18" applyNumberFormat="1" applyFont="1" applyFill="1" applyBorder="1" applyAlignment="1">
      <alignment horizontal="center" vertical="center"/>
    </xf>
    <xf numFmtId="4" fontId="24" fillId="0" borderId="94" xfId="18" applyNumberFormat="1" applyFont="1" applyFill="1" applyBorder="1" applyAlignment="1">
      <alignment horizontal="right"/>
    </xf>
    <xf numFmtId="4" fontId="21" fillId="3" borderId="102" xfId="18" applyNumberFormat="1" applyFont="1" applyFill="1" applyBorder="1" applyAlignment="1">
      <alignment horizontal="right"/>
    </xf>
    <xf numFmtId="49" fontId="42" fillId="0" borderId="27" xfId="0" applyNumberFormat="1" applyFont="1" applyBorder="1" applyAlignment="1">
      <alignment horizontal="center" wrapText="1"/>
    </xf>
    <xf numFmtId="49" fontId="4" fillId="4" borderId="18" xfId="9" applyNumberFormat="1" applyFont="1" applyFill="1" applyBorder="1" applyAlignment="1" applyProtection="1">
      <alignment horizontal="center" vertical="center" wrapText="1"/>
    </xf>
    <xf numFmtId="0" fontId="14" fillId="0" borderId="0" xfId="0" applyFont="1"/>
    <xf numFmtId="0" fontId="14" fillId="0" borderId="0" xfId="0" applyFont="1" applyAlignment="1">
      <alignment horizontal="center" vertical="center"/>
    </xf>
    <xf numFmtId="0" fontId="14" fillId="0" borderId="0" xfId="0" applyFont="1" applyAlignment="1">
      <alignment horizontal="center"/>
    </xf>
    <xf numFmtId="0" fontId="3" fillId="0" borderId="18" xfId="0" applyFont="1" applyFill="1" applyBorder="1" applyAlignment="1">
      <alignment wrapText="1"/>
    </xf>
    <xf numFmtId="0" fontId="3" fillId="2" borderId="103" xfId="0" applyFont="1" applyFill="1" applyBorder="1" applyAlignment="1">
      <alignment horizontal="center" wrapText="1"/>
    </xf>
    <xf numFmtId="164" fontId="3" fillId="2" borderId="4" xfId="1" applyFont="1" applyFill="1" applyBorder="1" applyAlignment="1">
      <alignment horizontal="center" vertical="center" wrapText="1"/>
    </xf>
    <xf numFmtId="164" fontId="3" fillId="2" borderId="4" xfId="1" applyFont="1" applyFill="1" applyBorder="1" applyAlignment="1">
      <alignment horizontal="center" wrapText="1"/>
    </xf>
    <xf numFmtId="4" fontId="3" fillId="2" borderId="68" xfId="0" applyNumberFormat="1" applyFont="1" applyFill="1" applyBorder="1" applyAlignment="1">
      <alignment horizontal="center" wrapText="1"/>
    </xf>
    <xf numFmtId="164" fontId="4" fillId="3" borderId="18" xfId="1" applyFont="1" applyFill="1" applyBorder="1" applyAlignment="1">
      <alignment horizontal="center"/>
    </xf>
    <xf numFmtId="49" fontId="4" fillId="4" borderId="31" xfId="9" applyNumberFormat="1" applyFont="1" applyFill="1" applyBorder="1" applyAlignment="1" applyProtection="1">
      <alignment horizontal="center" vertical="center" wrapText="1"/>
    </xf>
    <xf numFmtId="0" fontId="14" fillId="0" borderId="18" xfId="0" applyFont="1" applyBorder="1" applyAlignment="1">
      <alignment horizontal="left" vertical="top" wrapText="1"/>
    </xf>
    <xf numFmtId="0" fontId="3" fillId="0" borderId="44" xfId="0" applyFont="1" applyFill="1" applyBorder="1" applyAlignment="1">
      <alignment horizontal="center" wrapText="1"/>
    </xf>
    <xf numFmtId="175" fontId="3" fillId="0" borderId="104" xfId="1" applyNumberFormat="1" applyFont="1" applyFill="1" applyBorder="1" applyAlignment="1">
      <alignment horizontal="center" vertical="center" wrapText="1"/>
    </xf>
    <xf numFmtId="164" fontId="3" fillId="0" borderId="104" xfId="1" applyFont="1" applyFill="1" applyBorder="1" applyAlignment="1">
      <alignment horizontal="center" vertical="center" wrapText="1"/>
    </xf>
    <xf numFmtId="4" fontId="3" fillId="0" borderId="45" xfId="0" applyNumberFormat="1" applyFont="1" applyFill="1" applyBorder="1" applyAlignment="1">
      <alignment horizontal="right" vertical="center" wrapText="1"/>
    </xf>
    <xf numFmtId="0" fontId="14" fillId="0" borderId="31" xfId="0" applyFont="1" applyBorder="1" applyAlignment="1">
      <alignment horizontal="left" vertical="top" wrapText="1"/>
    </xf>
    <xf numFmtId="164" fontId="4" fillId="3" borderId="18" xfId="1" applyFont="1" applyFill="1" applyBorder="1" applyAlignment="1">
      <alignment horizontal="right"/>
    </xf>
    <xf numFmtId="0" fontId="18" fillId="2" borderId="16" xfId="0" applyFont="1" applyFill="1" applyBorder="1" applyAlignment="1">
      <alignment horizontal="right"/>
    </xf>
    <xf numFmtId="0" fontId="18" fillId="2" borderId="2" xfId="0" applyFont="1" applyFill="1" applyBorder="1" applyAlignment="1">
      <alignment horizontal="right"/>
    </xf>
    <xf numFmtId="0" fontId="18" fillId="2" borderId="2" xfId="0" applyFont="1" applyFill="1" applyBorder="1" applyAlignment="1">
      <alignment horizontal="center" vertical="center"/>
    </xf>
    <xf numFmtId="164" fontId="4" fillId="2" borderId="17" xfId="1" applyFont="1" applyFill="1" applyBorder="1" applyAlignment="1">
      <alignment horizontal="right"/>
    </xf>
    <xf numFmtId="0" fontId="14" fillId="2" borderId="23" xfId="0" applyFont="1" applyFill="1" applyBorder="1" applyAlignment="1">
      <alignment horizontal="left" vertical="top" wrapText="1"/>
    </xf>
    <xf numFmtId="0" fontId="14" fillId="2" borderId="59" xfId="0" applyFont="1" applyFill="1" applyBorder="1" applyAlignment="1">
      <alignment horizontal="left"/>
    </xf>
    <xf numFmtId="0" fontId="14" fillId="2" borderId="13" xfId="0" applyFont="1" applyFill="1" applyBorder="1" applyAlignment="1">
      <alignment horizontal="center" vertical="center"/>
    </xf>
    <xf numFmtId="0" fontId="14" fillId="2" borderId="14" xfId="0" applyFont="1" applyFill="1" applyBorder="1" applyAlignment="1">
      <alignment horizontal="center"/>
    </xf>
    <xf numFmtId="2" fontId="14" fillId="2" borderId="30" xfId="0" applyNumberFormat="1" applyFont="1" applyFill="1" applyBorder="1" applyAlignment="1">
      <alignment horizontal="right"/>
    </xf>
    <xf numFmtId="0" fontId="3" fillId="2" borderId="105" xfId="0" applyFont="1" applyFill="1" applyBorder="1" applyAlignment="1">
      <alignment horizontal="left" vertical="center" wrapText="1"/>
    </xf>
    <xf numFmtId="0" fontId="3" fillId="2" borderId="90" xfId="0" applyFont="1" applyFill="1" applyBorder="1" applyAlignment="1">
      <alignment horizontal="center" wrapText="1"/>
    </xf>
    <xf numFmtId="0" fontId="14" fillId="2" borderId="81" xfId="0" applyFont="1" applyFill="1" applyBorder="1" applyAlignment="1">
      <alignment horizontal="center" vertical="center"/>
    </xf>
    <xf numFmtId="164" fontId="14" fillId="2" borderId="81" xfId="1" applyFont="1" applyFill="1" applyBorder="1" applyAlignment="1">
      <alignment horizontal="center"/>
    </xf>
    <xf numFmtId="4" fontId="3" fillId="2" borderId="94" xfId="0" applyNumberFormat="1" applyFont="1" applyFill="1" applyBorder="1" applyAlignment="1">
      <alignment horizontal="right"/>
    </xf>
    <xf numFmtId="0" fontId="3" fillId="2" borderId="106" xfId="0" applyFont="1" applyFill="1" applyBorder="1" applyAlignment="1">
      <alignment horizontal="left" vertical="center" wrapText="1"/>
    </xf>
    <xf numFmtId="0" fontId="3" fillId="2" borderId="106" xfId="0" applyFont="1" applyFill="1" applyBorder="1" applyAlignment="1">
      <alignment horizontal="left" wrapText="1"/>
    </xf>
    <xf numFmtId="0" fontId="3" fillId="2" borderId="107" xfId="0" applyFont="1" applyFill="1" applyBorder="1" applyAlignment="1">
      <alignment horizontal="left" wrapText="1"/>
    </xf>
    <xf numFmtId="0" fontId="3" fillId="2" borderId="105" xfId="0" applyFont="1" applyFill="1" applyBorder="1" applyAlignment="1">
      <alignment vertical="center" wrapText="1"/>
    </xf>
    <xf numFmtId="0" fontId="3" fillId="2" borderId="106" xfId="0" applyFont="1" applyFill="1" applyBorder="1" applyAlignment="1">
      <alignment vertical="center" wrapText="1"/>
    </xf>
    <xf numFmtId="0" fontId="3" fillId="13" borderId="106" xfId="0" applyFont="1" applyFill="1" applyBorder="1" applyAlignment="1">
      <alignment horizontal="left" vertical="center" wrapText="1"/>
    </xf>
    <xf numFmtId="0" fontId="3" fillId="13" borderId="107" xfId="0" applyFont="1" applyFill="1" applyBorder="1" applyAlignment="1">
      <alignment horizontal="left" vertical="center" wrapText="1"/>
    </xf>
    <xf numFmtId="0" fontId="3" fillId="2" borderId="108" xfId="0" applyFont="1" applyFill="1" applyBorder="1" applyAlignment="1">
      <alignment horizontal="center" wrapText="1"/>
    </xf>
    <xf numFmtId="1" fontId="3" fillId="2" borderId="101" xfId="0" applyNumberFormat="1" applyFont="1" applyFill="1" applyBorder="1" applyAlignment="1">
      <alignment horizontal="center" vertical="center" wrapText="1"/>
    </xf>
    <xf numFmtId="164" fontId="3" fillId="2" borderId="101" xfId="1" applyFont="1" applyFill="1" applyBorder="1" applyAlignment="1">
      <alignment horizontal="center"/>
    </xf>
    <xf numFmtId="4" fontId="3" fillId="2" borderId="102" xfId="0" applyNumberFormat="1" applyFont="1" applyFill="1" applyBorder="1" applyAlignment="1">
      <alignment horizontal="right"/>
    </xf>
    <xf numFmtId="0" fontId="14" fillId="2" borderId="23" xfId="0" applyFont="1" applyFill="1" applyBorder="1" applyAlignment="1">
      <alignment horizontal="justify" vertical="top" wrapText="1"/>
    </xf>
    <xf numFmtId="0" fontId="14" fillId="2" borderId="59" xfId="0" applyFont="1" applyFill="1" applyBorder="1" applyAlignment="1">
      <alignment horizontal="center"/>
    </xf>
    <xf numFmtId="0" fontId="14" fillId="2" borderId="59" xfId="0" applyFont="1" applyFill="1" applyBorder="1" applyAlignment="1">
      <alignment horizontal="center" vertical="center"/>
    </xf>
    <xf numFmtId="2" fontId="14" fillId="2" borderId="14" xfId="0" applyNumberFormat="1" applyFont="1" applyFill="1" applyBorder="1" applyAlignment="1">
      <alignment horizontal="center"/>
    </xf>
    <xf numFmtId="2" fontId="3" fillId="2" borderId="90" xfId="0" applyNumberFormat="1" applyFont="1" applyFill="1" applyBorder="1" applyAlignment="1">
      <alignment horizontal="center" vertical="center"/>
    </xf>
    <xf numFmtId="164" fontId="3" fillId="2" borderId="81" xfId="1" applyFont="1" applyFill="1" applyBorder="1" applyAlignment="1">
      <alignment horizontal="center"/>
    </xf>
    <xf numFmtId="0" fontId="3" fillId="2" borderId="106" xfId="0" applyFont="1" applyFill="1" applyBorder="1" applyAlignment="1">
      <alignment wrapText="1"/>
    </xf>
    <xf numFmtId="0" fontId="3" fillId="2" borderId="31" xfId="0" applyFont="1" applyFill="1" applyBorder="1" applyAlignment="1">
      <alignment horizontal="left" wrapText="1"/>
    </xf>
    <xf numFmtId="0" fontId="14" fillId="2" borderId="109" xfId="0" applyFont="1" applyFill="1" applyBorder="1" applyAlignment="1">
      <alignment horizontal="justify" vertical="top" wrapText="1"/>
    </xf>
    <xf numFmtId="0" fontId="14" fillId="2" borderId="110" xfId="0" applyFont="1" applyFill="1" applyBorder="1" applyAlignment="1">
      <alignment horizontal="center" vertical="center"/>
    </xf>
    <xf numFmtId="0" fontId="14" fillId="2" borderId="110" xfId="0" applyFont="1" applyFill="1" applyBorder="1" applyAlignment="1">
      <alignment horizontal="center"/>
    </xf>
    <xf numFmtId="2" fontId="14" fillId="2" borderId="110" xfId="0" applyNumberFormat="1" applyFont="1" applyFill="1" applyBorder="1" applyAlignment="1">
      <alignment horizontal="right"/>
    </xf>
    <xf numFmtId="0" fontId="14" fillId="2" borderId="81" xfId="0" applyFont="1" applyFill="1" applyBorder="1" applyAlignment="1">
      <alignment horizontal="center"/>
    </xf>
    <xf numFmtId="4" fontId="3" fillId="2" borderId="81" xfId="0" applyNumberFormat="1" applyFont="1" applyFill="1" applyBorder="1" applyAlignment="1">
      <alignment horizontal="right"/>
    </xf>
    <xf numFmtId="49" fontId="3" fillId="2" borderId="81" xfId="0" applyNumberFormat="1" applyFont="1" applyFill="1" applyBorder="1" applyAlignment="1">
      <alignment horizontal="center" vertical="center"/>
    </xf>
    <xf numFmtId="0" fontId="3" fillId="2" borderId="107" xfId="0" applyFont="1" applyFill="1" applyBorder="1" applyAlignment="1">
      <alignment horizontal="left"/>
    </xf>
    <xf numFmtId="0" fontId="3" fillId="2" borderId="92" xfId="0" applyFont="1" applyFill="1" applyBorder="1" applyAlignment="1">
      <alignment horizontal="center" wrapText="1"/>
    </xf>
    <xf numFmtId="0" fontId="3" fillId="2" borderId="85" xfId="0" applyFont="1" applyFill="1" applyBorder="1" applyAlignment="1">
      <alignment horizontal="center" vertical="center" wrapText="1"/>
    </xf>
    <xf numFmtId="164" fontId="3" fillId="2" borderId="85" xfId="1" applyFont="1" applyFill="1" applyBorder="1" applyAlignment="1">
      <alignment horizontal="center"/>
    </xf>
    <xf numFmtId="4" fontId="3" fillId="2" borderId="85" xfId="0" applyNumberFormat="1" applyFont="1" applyFill="1" applyBorder="1" applyAlignment="1">
      <alignment horizontal="right"/>
    </xf>
    <xf numFmtId="164" fontId="4" fillId="3" borderId="17" xfId="1" applyFont="1" applyFill="1" applyBorder="1" applyAlignment="1">
      <alignment horizontal="right"/>
    </xf>
    <xf numFmtId="0" fontId="18" fillId="2" borderId="44" xfId="0" applyFont="1" applyFill="1" applyBorder="1" applyAlignment="1">
      <alignment horizontal="right"/>
    </xf>
    <xf numFmtId="164" fontId="4" fillId="2" borderId="45" xfId="1" applyFont="1" applyFill="1" applyBorder="1" applyAlignment="1">
      <alignment horizontal="right"/>
    </xf>
    <xf numFmtId="0" fontId="3" fillId="2" borderId="14" xfId="0" applyFont="1" applyFill="1" applyBorder="1" applyAlignment="1">
      <alignment horizontal="left" vertical="top" wrapText="1"/>
    </xf>
    <xf numFmtId="0" fontId="3" fillId="2" borderId="58" xfId="0" applyFont="1" applyFill="1" applyBorder="1" applyAlignment="1">
      <alignment horizontal="center" wrapText="1"/>
    </xf>
    <xf numFmtId="0" fontId="3" fillId="2" borderId="58" xfId="0" applyFont="1" applyFill="1" applyBorder="1" applyAlignment="1">
      <alignment horizontal="center" vertical="center" wrapText="1"/>
    </xf>
    <xf numFmtId="164" fontId="3" fillId="2" borderId="14" xfId="1" applyFont="1" applyFill="1" applyBorder="1" applyAlignment="1">
      <alignment horizontal="center"/>
    </xf>
    <xf numFmtId="164" fontId="3" fillId="2" borderId="30" xfId="1" applyFont="1" applyFill="1" applyBorder="1" applyAlignment="1">
      <alignment horizontal="right" wrapText="1"/>
    </xf>
    <xf numFmtId="0" fontId="3" fillId="2" borderId="81" xfId="0" applyFont="1" applyFill="1" applyBorder="1" applyAlignment="1">
      <alignment horizontal="right" wrapText="1"/>
    </xf>
    <xf numFmtId="0" fontId="3" fillId="2" borderId="81" xfId="0" applyFont="1" applyFill="1" applyBorder="1" applyAlignment="1">
      <alignment horizontal="center" wrapText="1"/>
    </xf>
    <xf numFmtId="164" fontId="3" fillId="2" borderId="81" xfId="1" applyNumberFormat="1" applyFont="1" applyFill="1" applyBorder="1" applyAlignment="1">
      <alignment horizontal="center" vertical="center" wrapText="1"/>
    </xf>
    <xf numFmtId="164" fontId="4" fillId="3" borderId="31" xfId="1" applyFont="1" applyFill="1" applyBorder="1" applyAlignment="1">
      <alignment horizontal="right"/>
    </xf>
    <xf numFmtId="49" fontId="4" fillId="4" borderId="23" xfId="9" applyNumberFormat="1" applyFont="1" applyFill="1" applyBorder="1" applyAlignment="1" applyProtection="1">
      <alignment horizontal="center" vertical="center" wrapText="1"/>
    </xf>
    <xf numFmtId="0" fontId="3" fillId="2" borderId="4" xfId="0" applyFont="1" applyFill="1" applyBorder="1" applyAlignment="1">
      <alignment horizontal="left" wrapText="1"/>
    </xf>
    <xf numFmtId="0" fontId="3" fillId="2" borderId="7" xfId="0" applyFont="1" applyFill="1" applyBorder="1" applyAlignment="1">
      <alignment horizontal="center"/>
    </xf>
    <xf numFmtId="4" fontId="3" fillId="2" borderId="7" xfId="0" applyNumberFormat="1" applyFont="1" applyFill="1" applyBorder="1" applyAlignment="1">
      <alignment horizontal="center"/>
    </xf>
    <xf numFmtId="4" fontId="3" fillId="2" borderId="4" xfId="0" applyNumberFormat="1" applyFont="1" applyFill="1" applyBorder="1" applyProtection="1">
      <protection locked="0"/>
    </xf>
    <xf numFmtId="4" fontId="3" fillId="2" borderId="17" xfId="0" applyNumberFormat="1" applyFont="1" applyFill="1" applyBorder="1" applyAlignment="1">
      <alignment horizontal="right"/>
    </xf>
    <xf numFmtId="0" fontId="3" fillId="2" borderId="4" xfId="0" applyFont="1" applyFill="1" applyBorder="1" applyAlignment="1">
      <alignment horizontal="left" vertical="top" wrapText="1"/>
    </xf>
    <xf numFmtId="4" fontId="3" fillId="2" borderId="4" xfId="0" applyNumberFormat="1" applyFont="1" applyFill="1" applyBorder="1" applyAlignment="1">
      <alignment horizontal="center" wrapText="1"/>
    </xf>
    <xf numFmtId="4" fontId="3" fillId="2" borderId="4" xfId="0" applyNumberFormat="1" applyFont="1" applyFill="1" applyBorder="1" applyAlignment="1" applyProtection="1">
      <protection locked="0"/>
    </xf>
    <xf numFmtId="4" fontId="3" fillId="2" borderId="68" xfId="16" applyNumberFormat="1" applyFont="1" applyFill="1" applyBorder="1" applyAlignment="1">
      <alignment horizontal="right" wrapText="1"/>
    </xf>
    <xf numFmtId="0" fontId="18" fillId="2" borderId="29" xfId="0" applyFont="1" applyFill="1" applyBorder="1" applyAlignment="1">
      <alignment horizontal="right"/>
    </xf>
    <xf numFmtId="49" fontId="4" fillId="4" borderId="112" xfId="9" applyNumberFormat="1" applyFont="1" applyFill="1" applyBorder="1" applyAlignment="1" applyProtection="1">
      <alignment horizontal="center" vertical="center" wrapText="1"/>
    </xf>
    <xf numFmtId="0" fontId="3" fillId="2" borderId="7" xfId="0" applyFont="1" applyFill="1" applyBorder="1" applyAlignment="1">
      <alignment horizontal="center" wrapText="1"/>
    </xf>
    <xf numFmtId="0" fontId="3" fillId="2" borderId="7" xfId="0" applyFont="1" applyFill="1" applyBorder="1" applyAlignment="1">
      <alignment horizontal="center" vertical="center" wrapText="1"/>
    </xf>
    <xf numFmtId="164" fontId="3" fillId="2" borderId="4" xfId="1" applyFont="1" applyFill="1" applyBorder="1" applyAlignment="1">
      <alignment horizontal="center"/>
    </xf>
    <xf numFmtId="164" fontId="3" fillId="2" borderId="68" xfId="1" applyFont="1" applyFill="1" applyBorder="1" applyAlignment="1">
      <alignment horizontal="right"/>
    </xf>
    <xf numFmtId="0" fontId="3" fillId="2" borderId="0" xfId="0" applyFont="1" applyFill="1" applyBorder="1" applyAlignment="1">
      <alignment horizontal="center"/>
    </xf>
    <xf numFmtId="0" fontId="3" fillId="2" borderId="0" xfId="0" applyFont="1" applyFill="1" applyBorder="1"/>
    <xf numFmtId="0" fontId="3" fillId="2" borderId="0" xfId="0" applyFont="1" applyFill="1" applyBorder="1" applyAlignment="1">
      <alignment horizontal="center" vertical="center"/>
    </xf>
    <xf numFmtId="164" fontId="3" fillId="2" borderId="0" xfId="1" applyFont="1" applyFill="1" applyBorder="1" applyAlignment="1">
      <alignment horizontal="center"/>
    </xf>
    <xf numFmtId="4" fontId="3" fillId="2" borderId="0" xfId="0" applyNumberFormat="1" applyFont="1" applyFill="1" applyBorder="1" applyAlignment="1">
      <alignment horizontal="right"/>
    </xf>
    <xf numFmtId="1" fontId="3" fillId="3" borderId="16" xfId="0" applyNumberFormat="1" applyFont="1" applyFill="1" applyBorder="1" applyAlignment="1">
      <alignment horizontal="center" vertical="center"/>
    </xf>
    <xf numFmtId="164" fontId="18" fillId="3" borderId="18" xfId="1" applyFont="1" applyFill="1" applyBorder="1" applyAlignment="1">
      <alignment horizontal="right"/>
    </xf>
    <xf numFmtId="0" fontId="14" fillId="0" borderId="0" xfId="0" applyFont="1" applyAlignment="1">
      <alignment horizontal="justify"/>
    </xf>
    <xf numFmtId="164" fontId="14" fillId="0" borderId="0" xfId="1" applyFont="1" applyAlignment="1">
      <alignment horizontal="right"/>
    </xf>
    <xf numFmtId="0" fontId="14" fillId="2" borderId="113" xfId="0" applyFont="1" applyFill="1" applyBorder="1" applyAlignment="1">
      <alignment horizontal="center"/>
    </xf>
    <xf numFmtId="49" fontId="9" fillId="3" borderId="1" xfId="0" applyNumberFormat="1" applyFont="1" applyFill="1" applyBorder="1" applyAlignment="1">
      <alignment horizontal="center" vertical="top" wrapText="1"/>
    </xf>
    <xf numFmtId="4" fontId="9" fillId="0" borderId="1" xfId="0" applyNumberFormat="1" applyFont="1" applyFill="1" applyBorder="1" applyAlignment="1">
      <alignment horizontal="left" vertical="top" wrapText="1"/>
    </xf>
    <xf numFmtId="4" fontId="9" fillId="0" borderId="1" xfId="0" applyNumberFormat="1" applyFont="1" applyFill="1" applyBorder="1" applyAlignment="1">
      <alignment horizontal="center" vertical="top" wrapText="1"/>
    </xf>
    <xf numFmtId="169" fontId="9" fillId="0" borderId="1" xfId="15" applyNumberFormat="1" applyFont="1" applyFill="1" applyBorder="1" applyAlignment="1">
      <alignment horizontal="right" vertical="top"/>
    </xf>
    <xf numFmtId="49" fontId="60" fillId="3" borderId="18" xfId="0" applyNumberFormat="1" applyFont="1" applyFill="1" applyBorder="1" applyAlignment="1">
      <alignment horizontal="center" vertical="center"/>
    </xf>
    <xf numFmtId="49" fontId="33" fillId="3" borderId="2" xfId="0" applyNumberFormat="1" applyFont="1" applyFill="1" applyBorder="1" applyAlignment="1">
      <alignment horizontal="center" vertical="center"/>
    </xf>
    <xf numFmtId="49" fontId="33" fillId="3" borderId="17" xfId="0" applyNumberFormat="1" applyFont="1" applyFill="1" applyBorder="1" applyAlignment="1">
      <alignment horizontal="center" vertical="center"/>
    </xf>
    <xf numFmtId="49" fontId="61" fillId="0" borderId="88" xfId="0" applyNumberFormat="1" applyFont="1" applyBorder="1" applyAlignment="1">
      <alignment horizontal="center" vertical="center"/>
    </xf>
    <xf numFmtId="0" fontId="61" fillId="0" borderId="88" xfId="0" applyFont="1" applyBorder="1"/>
    <xf numFmtId="0" fontId="61" fillId="0" borderId="89" xfId="0" applyFont="1" applyBorder="1"/>
    <xf numFmtId="4" fontId="61" fillId="0" borderId="90" xfId="0" applyNumberFormat="1" applyFont="1" applyBorder="1"/>
    <xf numFmtId="169" fontId="61" fillId="0" borderId="90" xfId="15" applyNumberFormat="1" applyFont="1" applyBorder="1"/>
    <xf numFmtId="49" fontId="61" fillId="0" borderId="91" xfId="0" applyNumberFormat="1" applyFont="1" applyBorder="1" applyAlignment="1">
      <alignment horizontal="center" vertical="center"/>
    </xf>
    <xf numFmtId="0" fontId="61" fillId="0" borderId="0" xfId="0" applyFont="1" applyBorder="1"/>
    <xf numFmtId="0" fontId="61" fillId="0" borderId="92" xfId="0" applyFont="1" applyBorder="1"/>
    <xf numFmtId="0" fontId="42" fillId="3" borderId="16" xfId="0" applyFont="1" applyFill="1" applyBorder="1"/>
    <xf numFmtId="0" fontId="61" fillId="3" borderId="2" xfId="0" applyFont="1" applyFill="1" applyBorder="1"/>
    <xf numFmtId="4" fontId="42" fillId="3" borderId="18" xfId="0" applyNumberFormat="1" applyFont="1" applyFill="1" applyBorder="1"/>
    <xf numFmtId="0" fontId="28" fillId="0" borderId="16" xfId="0" applyFont="1" applyBorder="1"/>
    <xf numFmtId="0" fontId="17" fillId="0" borderId="2" xfId="0" applyFont="1" applyBorder="1"/>
    <xf numFmtId="49" fontId="52" fillId="14" borderId="114" xfId="0" applyNumberFormat="1" applyFont="1" applyFill="1" applyBorder="1" applyAlignment="1">
      <alignment horizontal="left" vertical="center" wrapText="1"/>
    </xf>
    <xf numFmtId="0" fontId="51" fillId="0" borderId="114" xfId="0" applyFont="1" applyBorder="1" applyAlignment="1">
      <alignment vertical="center" wrapText="1"/>
    </xf>
    <xf numFmtId="0" fontId="51" fillId="0" borderId="114" xfId="0" applyFont="1" applyBorder="1" applyAlignment="1">
      <alignment horizontal="center" vertical="center" wrapText="1"/>
    </xf>
    <xf numFmtId="174" fontId="51" fillId="0" borderId="114" xfId="0" applyNumberFormat="1" applyFont="1" applyBorder="1" applyAlignment="1">
      <alignment horizontal="center" vertical="center" wrapText="1"/>
    </xf>
    <xf numFmtId="4" fontId="51" fillId="0" borderId="114" xfId="0" applyNumberFormat="1" applyFont="1" applyBorder="1" applyAlignment="1">
      <alignment horizontal="center" vertical="center" wrapText="1"/>
    </xf>
    <xf numFmtId="49" fontId="28" fillId="3" borderId="18" xfId="0" applyNumberFormat="1" applyFont="1" applyFill="1" applyBorder="1" applyAlignment="1">
      <alignment horizontal="center"/>
    </xf>
    <xf numFmtId="0" fontId="17" fillId="3" borderId="2" xfId="0" applyFont="1" applyFill="1" applyBorder="1"/>
    <xf numFmtId="0" fontId="17" fillId="3" borderId="17" xfId="0" applyFont="1" applyFill="1" applyBorder="1"/>
    <xf numFmtId="49" fontId="52" fillId="10" borderId="114" xfId="0" applyNumberFormat="1" applyFont="1" applyFill="1" applyBorder="1" applyAlignment="1">
      <alignment horizontal="left" vertical="center" wrapText="1"/>
    </xf>
    <xf numFmtId="0" fontId="52" fillId="10" borderId="114" xfId="0" applyFont="1" applyFill="1" applyBorder="1" applyAlignment="1">
      <alignment horizontal="left" vertical="center" wrapText="1"/>
    </xf>
    <xf numFmtId="0" fontId="51" fillId="0" borderId="115" xfId="0" applyFont="1" applyBorder="1" applyAlignment="1">
      <alignment vertical="center" wrapText="1"/>
    </xf>
    <xf numFmtId="0" fontId="51" fillId="0" borderId="115" xfId="0" applyFont="1" applyBorder="1" applyAlignment="1">
      <alignment horizontal="center" vertical="center" wrapText="1"/>
    </xf>
    <xf numFmtId="174" fontId="51" fillId="0" borderId="115" xfId="0" applyNumberFormat="1" applyFont="1" applyBorder="1" applyAlignment="1">
      <alignment horizontal="center" vertical="center" wrapText="1"/>
    </xf>
    <xf numFmtId="4" fontId="51" fillId="0" borderId="115" xfId="0" applyNumberFormat="1" applyFont="1" applyBorder="1" applyAlignment="1">
      <alignment horizontal="center" vertical="center" wrapText="1"/>
    </xf>
    <xf numFmtId="4" fontId="21" fillId="3" borderId="16" xfId="0" applyNumberFormat="1" applyFont="1" applyFill="1" applyBorder="1" applyAlignment="1">
      <alignment horizontal="center" vertical="center" wrapText="1"/>
    </xf>
    <xf numFmtId="4" fontId="21" fillId="3" borderId="17" xfId="0" applyNumberFormat="1" applyFont="1" applyFill="1" applyBorder="1" applyAlignment="1">
      <alignment horizontal="center" vertical="center" wrapText="1"/>
    </xf>
    <xf numFmtId="0" fontId="51" fillId="0" borderId="114" xfId="0" applyFont="1" applyBorder="1" applyAlignment="1">
      <alignment horizontal="left" vertical="top" wrapText="1"/>
    </xf>
    <xf numFmtId="0" fontId="51" fillId="0" borderId="114" xfId="0" applyFont="1" applyBorder="1" applyAlignment="1">
      <alignment horizontal="left" vertical="center" wrapText="1"/>
    </xf>
    <xf numFmtId="174" fontId="51" fillId="0" borderId="114" xfId="0" applyNumberFormat="1" applyFont="1" applyBorder="1" applyAlignment="1">
      <alignment horizontal="center" vertical="center" shrinkToFit="1"/>
    </xf>
    <xf numFmtId="49" fontId="52" fillId="10" borderId="114" xfId="0" applyNumberFormat="1" applyFont="1" applyFill="1" applyBorder="1" applyAlignment="1">
      <alignment horizontal="left" vertical="center" shrinkToFit="1"/>
    </xf>
    <xf numFmtId="49" fontId="51" fillId="0" borderId="0" xfId="0" applyNumberFormat="1" applyFont="1" applyBorder="1" applyAlignment="1">
      <alignment horizontal="left" vertical="center" wrapText="1"/>
    </xf>
    <xf numFmtId="0" fontId="51" fillId="0" borderId="0" xfId="0" applyFont="1" applyBorder="1" applyAlignment="1">
      <alignment horizontal="left" vertical="center" wrapText="1"/>
    </xf>
    <xf numFmtId="0" fontId="51" fillId="0" borderId="0" xfId="0" applyFont="1" applyBorder="1" applyAlignment="1">
      <alignment horizontal="center" vertical="center" wrapText="1"/>
    </xf>
    <xf numFmtId="174" fontId="51" fillId="0" borderId="0" xfId="0" applyNumberFormat="1" applyFont="1" applyBorder="1" applyAlignment="1">
      <alignment horizontal="center" vertical="center" shrinkToFit="1"/>
    </xf>
    <xf numFmtId="4" fontId="51" fillId="0" borderId="0" xfId="0" applyNumberFormat="1" applyFont="1" applyBorder="1" applyAlignment="1">
      <alignment horizontal="center" vertical="center" wrapText="1"/>
    </xf>
    <xf numFmtId="49" fontId="62" fillId="10" borderId="114" xfId="0" applyNumberFormat="1" applyFont="1" applyFill="1" applyBorder="1" applyAlignment="1">
      <alignment horizontal="left" vertical="center" wrapText="1"/>
    </xf>
    <xf numFmtId="49" fontId="62" fillId="10" borderId="114" xfId="0" applyNumberFormat="1" applyFont="1" applyFill="1" applyBorder="1" applyAlignment="1">
      <alignment horizontal="left" vertical="center" shrinkToFit="1"/>
    </xf>
    <xf numFmtId="0" fontId="63" fillId="10" borderId="114" xfId="0" applyFont="1" applyFill="1" applyBorder="1" applyAlignment="1">
      <alignment horizontal="left" vertical="top" wrapText="1"/>
    </xf>
    <xf numFmtId="0" fontId="63" fillId="0" borderId="114" xfId="0" applyFont="1" applyBorder="1" applyAlignment="1">
      <alignment horizontal="left" vertical="center" wrapText="1"/>
    </xf>
    <xf numFmtId="0" fontId="63" fillId="0" borderId="115" xfId="0" applyFont="1" applyBorder="1" applyAlignment="1">
      <alignment horizontal="center" vertical="center" wrapText="1"/>
    </xf>
    <xf numFmtId="174" fontId="63" fillId="0" borderId="115" xfId="0" applyNumberFormat="1" applyFont="1" applyBorder="1" applyAlignment="1">
      <alignment horizontal="center" vertical="center" wrapText="1"/>
    </xf>
    <xf numFmtId="4" fontId="63" fillId="0" borderId="115" xfId="0" applyNumberFormat="1" applyFont="1" applyBorder="1" applyAlignment="1">
      <alignment horizontal="center" vertical="center" wrapText="1"/>
    </xf>
    <xf numFmtId="4" fontId="61" fillId="0" borderId="115" xfId="0" applyNumberFormat="1" applyFont="1" applyBorder="1" applyAlignment="1">
      <alignment horizontal="center" vertical="center" wrapText="1"/>
    </xf>
    <xf numFmtId="0" fontId="63" fillId="0" borderId="115" xfId="0" applyFont="1" applyBorder="1" applyAlignment="1">
      <alignment horizontal="left" vertical="center" wrapText="1"/>
    </xf>
    <xf numFmtId="0" fontId="63" fillId="0" borderId="120" xfId="0" applyFont="1" applyBorder="1" applyAlignment="1">
      <alignment horizontal="left" vertical="center" wrapText="1"/>
    </xf>
    <xf numFmtId="0" fontId="61" fillId="11" borderId="120" xfId="0" applyFont="1" applyFill="1" applyBorder="1" applyAlignment="1">
      <alignment horizontal="center" vertical="center" wrapText="1"/>
    </xf>
    <xf numFmtId="0" fontId="63" fillId="0" borderId="120" xfId="0" applyFont="1" applyBorder="1" applyAlignment="1">
      <alignment horizontal="center" vertical="center" wrapText="1"/>
    </xf>
    <xf numFmtId="4" fontId="63" fillId="0" borderId="120" xfId="0" applyNumberFormat="1" applyFont="1" applyBorder="1" applyAlignment="1">
      <alignment horizontal="center" vertical="center" wrapText="1"/>
    </xf>
    <xf numFmtId="0" fontId="61" fillId="0" borderId="120" xfId="0" applyFont="1" applyBorder="1" applyAlignment="1">
      <alignment horizontal="center" wrapText="1"/>
    </xf>
    <xf numFmtId="4" fontId="63" fillId="0" borderId="121" xfId="0" applyNumberFormat="1" applyFont="1" applyBorder="1" applyAlignment="1">
      <alignment horizontal="center" vertical="center" wrapText="1"/>
    </xf>
    <xf numFmtId="0" fontId="20" fillId="0" borderId="120" xfId="0" applyFont="1" applyBorder="1" applyAlignment="1">
      <alignment horizontal="center"/>
    </xf>
    <xf numFmtId="49" fontId="51" fillId="3" borderId="114" xfId="0" applyNumberFormat="1" applyFont="1" applyFill="1" applyBorder="1" applyAlignment="1">
      <alignment horizontal="left" vertical="center" wrapText="1"/>
    </xf>
    <xf numFmtId="49" fontId="51" fillId="3" borderId="115" xfId="0" applyNumberFormat="1" applyFont="1" applyFill="1" applyBorder="1" applyAlignment="1">
      <alignment horizontal="left" vertical="center" wrapText="1"/>
    </xf>
    <xf numFmtId="49" fontId="63" fillId="3" borderId="114" xfId="0" applyNumberFormat="1" applyFont="1" applyFill="1" applyBorder="1" applyAlignment="1">
      <alignment horizontal="left" vertical="center" wrapText="1"/>
    </xf>
    <xf numFmtId="49" fontId="63" fillId="3" borderId="115" xfId="0" applyNumberFormat="1" applyFont="1" applyFill="1" applyBorder="1" applyAlignment="1">
      <alignment horizontal="left" vertical="center" wrapText="1"/>
    </xf>
    <xf numFmtId="49" fontId="63" fillId="3" borderId="120" xfId="0" applyNumberFormat="1" applyFont="1" applyFill="1" applyBorder="1" applyAlignment="1">
      <alignment horizontal="left" vertical="center" wrapText="1"/>
    </xf>
    <xf numFmtId="0" fontId="52" fillId="14" borderId="114" xfId="0" applyFont="1" applyFill="1" applyBorder="1" applyAlignment="1">
      <alignment horizontal="left" wrapText="1"/>
    </xf>
    <xf numFmtId="0" fontId="51" fillId="0" borderId="115" xfId="0" applyFont="1" applyBorder="1" applyAlignment="1">
      <alignment horizontal="left" wrapText="1"/>
    </xf>
    <xf numFmtId="0" fontId="51" fillId="0" borderId="115" xfId="23" applyNumberFormat="1" applyFont="1" applyFill="1" applyBorder="1" applyAlignment="1" applyProtection="1">
      <alignment horizontal="left" vertical="top" wrapText="1"/>
    </xf>
    <xf numFmtId="0" fontId="51" fillId="0" borderId="115" xfId="0" applyFont="1" applyBorder="1" applyAlignment="1">
      <alignment horizontal="left" vertical="top" wrapText="1"/>
    </xf>
    <xf numFmtId="4" fontId="42" fillId="3" borderId="16" xfId="0" applyNumberFormat="1" applyFont="1" applyFill="1" applyBorder="1" applyAlignment="1">
      <alignment horizontal="center" vertical="center" wrapText="1"/>
    </xf>
    <xf numFmtId="4" fontId="42" fillId="3" borderId="17" xfId="0" applyNumberFormat="1" applyFont="1" applyFill="1" applyBorder="1" applyAlignment="1">
      <alignment horizontal="center" vertical="center" wrapText="1"/>
    </xf>
    <xf numFmtId="49" fontId="61" fillId="0" borderId="18" xfId="0" applyNumberFormat="1" applyFont="1" applyFill="1" applyBorder="1"/>
    <xf numFmtId="0" fontId="42" fillId="0" borderId="16" xfId="0" applyFont="1" applyBorder="1"/>
    <xf numFmtId="0" fontId="61" fillId="0" borderId="2" xfId="0" applyFont="1" applyBorder="1"/>
    <xf numFmtId="0" fontId="64" fillId="0" borderId="120" xfId="0" applyFont="1" applyBorder="1" applyAlignment="1">
      <alignment horizontal="center" vertical="top" wrapText="1"/>
    </xf>
    <xf numFmtId="0" fontId="64" fillId="3" borderId="120" xfId="0" applyFont="1" applyFill="1" applyBorder="1" applyAlignment="1">
      <alignment horizontal="center" vertical="top" wrapText="1"/>
    </xf>
    <xf numFmtId="0" fontId="64" fillId="3" borderId="122" xfId="0" applyFont="1" applyFill="1" applyBorder="1" applyAlignment="1">
      <alignment horizontal="center" vertical="top" wrapText="1"/>
    </xf>
    <xf numFmtId="0" fontId="64" fillId="3" borderId="123" xfId="0" applyFont="1" applyFill="1" applyBorder="1" applyAlignment="1">
      <alignment horizontal="center" vertical="top" wrapText="1"/>
    </xf>
    <xf numFmtId="0" fontId="64" fillId="0" borderId="121" xfId="0" applyFont="1" applyBorder="1" applyAlignment="1">
      <alignment horizontal="center" vertical="top" wrapText="1"/>
    </xf>
    <xf numFmtId="0" fontId="64" fillId="0" borderId="18" xfId="0" applyFont="1" applyBorder="1" applyAlignment="1">
      <alignment horizontal="center" vertical="top" wrapText="1"/>
    </xf>
    <xf numFmtId="49" fontId="4" fillId="9" borderId="18" xfId="9" applyNumberFormat="1" applyFont="1" applyFill="1" applyBorder="1" applyAlignment="1" applyProtection="1">
      <alignment horizontal="center" vertical="center" wrapText="1"/>
    </xf>
    <xf numFmtId="49" fontId="42" fillId="0" borderId="2" xfId="0" applyNumberFormat="1" applyFont="1" applyBorder="1" applyAlignment="1">
      <alignment vertical="center" wrapText="1"/>
    </xf>
    <xf numFmtId="0" fontId="66" fillId="2" borderId="43" xfId="0" applyFont="1" applyFill="1" applyBorder="1" applyAlignment="1">
      <alignment horizontal="left" vertical="top" wrapText="1"/>
    </xf>
    <xf numFmtId="49" fontId="42" fillId="0" borderId="17" xfId="0" applyNumberFormat="1" applyFont="1" applyBorder="1" applyAlignment="1">
      <alignment vertical="center" wrapText="1"/>
    </xf>
    <xf numFmtId="49" fontId="42" fillId="4" borderId="18" xfId="19" applyNumberFormat="1" applyFont="1" applyFill="1" applyBorder="1" applyAlignment="1" applyProtection="1">
      <alignment horizontal="center" vertical="center"/>
    </xf>
    <xf numFmtId="167" fontId="61" fillId="4" borderId="125" xfId="19" applyFont="1" applyFill="1" applyBorder="1" applyAlignment="1" applyProtection="1">
      <alignment horizontal="center" vertical="center"/>
      <protection locked="0"/>
    </xf>
    <xf numFmtId="0" fontId="61" fillId="2" borderId="126" xfId="0" applyFont="1" applyFill="1" applyBorder="1" applyAlignment="1">
      <alignment horizontal="left" vertical="top" wrapText="1"/>
    </xf>
    <xf numFmtId="0" fontId="67" fillId="2" borderId="126" xfId="0" applyFont="1" applyFill="1" applyBorder="1" applyAlignment="1">
      <alignment horizontal="center" wrapText="1"/>
    </xf>
    <xf numFmtId="169" fontId="67" fillId="2" borderId="126" xfId="15" applyNumberFormat="1" applyFont="1" applyFill="1" applyBorder="1" applyAlignment="1">
      <alignment horizontal="center" wrapText="1"/>
    </xf>
    <xf numFmtId="0" fontId="61" fillId="0" borderId="126" xfId="0" applyFont="1" applyBorder="1" applyAlignment="1">
      <alignment horizontal="left" vertical="top" wrapText="1"/>
    </xf>
    <xf numFmtId="0" fontId="67" fillId="0" borderId="126" xfId="0" applyFont="1" applyBorder="1" applyAlignment="1">
      <alignment horizontal="center" wrapText="1"/>
    </xf>
    <xf numFmtId="167" fontId="61" fillId="4" borderId="93" xfId="19" applyFont="1" applyFill="1" applyBorder="1" applyAlignment="1" applyProtection="1">
      <alignment horizontal="center" vertical="center"/>
      <protection locked="0"/>
    </xf>
    <xf numFmtId="0" fontId="61" fillId="0" borderId="81" xfId="0" applyFont="1" applyBorder="1" applyAlignment="1">
      <alignment horizontal="left" vertical="top" wrapText="1"/>
    </xf>
    <xf numFmtId="0" fontId="67" fillId="0" borderId="81" xfId="0" applyFont="1" applyBorder="1" applyAlignment="1">
      <alignment horizontal="center" wrapText="1"/>
    </xf>
    <xf numFmtId="0" fontId="67" fillId="0" borderId="81" xfId="0" applyFont="1" applyBorder="1" applyAlignment="1">
      <alignment horizontal="left" vertical="top" wrapText="1"/>
    </xf>
    <xf numFmtId="0" fontId="61" fillId="0" borderId="81" xfId="0" applyFont="1" applyBorder="1" applyAlignment="1">
      <alignment horizontal="center" wrapText="1"/>
    </xf>
    <xf numFmtId="0" fontId="67" fillId="0" borderId="129" xfId="0" applyFont="1" applyBorder="1" applyAlignment="1">
      <alignment horizontal="center" wrapText="1"/>
    </xf>
    <xf numFmtId="167" fontId="61" fillId="5" borderId="0" xfId="19" applyFont="1" applyFill="1" applyBorder="1" applyAlignment="1" applyProtection="1">
      <alignment horizontal="center"/>
    </xf>
    <xf numFmtId="171" fontId="42" fillId="0" borderId="0" xfId="19" applyNumberFormat="1" applyFont="1" applyBorder="1" applyAlignment="1" applyProtection="1">
      <alignment horizontal="right"/>
    </xf>
    <xf numFmtId="0" fontId="42" fillId="8" borderId="23" xfId="0" applyFont="1" applyFill="1" applyBorder="1"/>
    <xf numFmtId="169" fontId="67" fillId="2" borderId="127" xfId="15" applyNumberFormat="1" applyFont="1" applyFill="1" applyBorder="1" applyAlignment="1">
      <alignment horizontal="center" wrapText="1"/>
    </xf>
    <xf numFmtId="0" fontId="42" fillId="8" borderId="112" xfId="0" applyFont="1" applyFill="1" applyBorder="1"/>
    <xf numFmtId="0" fontId="42" fillId="2" borderId="81" xfId="0" applyFont="1" applyFill="1" applyBorder="1" applyAlignment="1">
      <alignment horizontal="left" vertical="top" wrapText="1"/>
    </xf>
    <xf numFmtId="0" fontId="67" fillId="2" borderId="81" xfId="0" applyFont="1" applyFill="1" applyBorder="1" applyAlignment="1">
      <alignment horizontal="center" wrapText="1"/>
    </xf>
    <xf numFmtId="176" fontId="67" fillId="2" borderId="81" xfId="15" applyNumberFormat="1" applyFont="1" applyFill="1" applyBorder="1" applyAlignment="1">
      <alignment horizontal="center" wrapText="1"/>
    </xf>
    <xf numFmtId="176" fontId="67" fillId="2" borderId="94" xfId="15" applyNumberFormat="1" applyFont="1" applyFill="1" applyBorder="1" applyAlignment="1">
      <alignment horizontal="center" wrapText="1"/>
    </xf>
    <xf numFmtId="167" fontId="61" fillId="4" borderId="93" xfId="19" applyFont="1" applyFill="1" applyBorder="1" applyAlignment="1" applyProtection="1">
      <alignment vertical="center"/>
      <protection locked="0"/>
    </xf>
    <xf numFmtId="0" fontId="61" fillId="2" borderId="81" xfId="0" applyFont="1" applyFill="1" applyBorder="1" applyAlignment="1">
      <alignment horizontal="left" vertical="top" wrapText="1"/>
    </xf>
    <xf numFmtId="0" fontId="61" fillId="0" borderId="129" xfId="0" applyFont="1" applyBorder="1" applyAlignment="1">
      <alignment horizontal="left" vertical="top" wrapText="1"/>
    </xf>
    <xf numFmtId="49" fontId="42" fillId="4" borderId="31" xfId="19" applyNumberFormat="1" applyFont="1" applyFill="1" applyBorder="1" applyAlignment="1" applyProtection="1">
      <alignment horizontal="center" vertical="center"/>
    </xf>
    <xf numFmtId="0" fontId="61" fillId="3" borderId="28" xfId="0" applyFont="1" applyFill="1" applyBorder="1"/>
    <xf numFmtId="0" fontId="61" fillId="3" borderId="63" xfId="0" applyFont="1" applyFill="1" applyBorder="1"/>
    <xf numFmtId="169" fontId="67" fillId="2" borderId="81" xfId="15" applyNumberFormat="1" applyFont="1" applyFill="1" applyBorder="1" applyAlignment="1">
      <alignment horizontal="center" wrapText="1"/>
    </xf>
    <xf numFmtId="169" fontId="67" fillId="2" borderId="94" xfId="15" applyNumberFormat="1" applyFont="1" applyFill="1" applyBorder="1" applyAlignment="1">
      <alignment horizontal="center" wrapText="1"/>
    </xf>
    <xf numFmtId="167" fontId="61" fillId="3" borderId="93" xfId="19" applyFont="1" applyFill="1" applyBorder="1" applyAlignment="1" applyProtection="1">
      <alignment horizontal="center" vertical="center"/>
      <protection locked="0"/>
    </xf>
    <xf numFmtId="167" fontId="61" fillId="3" borderId="93" xfId="19" applyFont="1" applyFill="1" applyBorder="1" applyAlignment="1" applyProtection="1">
      <alignment vertical="center"/>
    </xf>
    <xf numFmtId="167" fontId="61" fillId="3" borderId="63" xfId="19" applyFont="1" applyFill="1" applyBorder="1" applyAlignment="1" applyProtection="1">
      <alignment vertical="center"/>
    </xf>
    <xf numFmtId="167" fontId="61" fillId="3" borderId="128" xfId="19" applyFont="1" applyFill="1" applyBorder="1" applyAlignment="1" applyProtection="1">
      <alignment vertical="center"/>
    </xf>
    <xf numFmtId="167" fontId="61" fillId="0" borderId="0" xfId="19" applyFont="1" applyBorder="1" applyAlignment="1" applyProtection="1">
      <alignment vertical="center"/>
    </xf>
    <xf numFmtId="0" fontId="67" fillId="0" borderId="0" xfId="0" applyFont="1" applyAlignment="1">
      <alignment horizontal="justify" wrapText="1"/>
    </xf>
    <xf numFmtId="0" fontId="61" fillId="5" borderId="0" xfId="0" applyFont="1" applyFill="1" applyProtection="1">
      <protection locked="0"/>
    </xf>
    <xf numFmtId="4" fontId="67" fillId="0" borderId="0" xfId="0" applyNumberFormat="1" applyFont="1" applyAlignment="1">
      <alignment horizontal="center" vertical="center"/>
    </xf>
    <xf numFmtId="167" fontId="61" fillId="0" borderId="44" xfId="19" applyFont="1" applyBorder="1" applyAlignment="1" applyProtection="1">
      <alignment horizontal="center"/>
    </xf>
    <xf numFmtId="167" fontId="42" fillId="0" borderId="44" xfId="19" applyFont="1" applyBorder="1" applyAlignment="1" applyProtection="1">
      <alignment horizontal="center"/>
    </xf>
    <xf numFmtId="167" fontId="61" fillId="0" borderId="44" xfId="19" applyFont="1" applyBorder="1" applyAlignment="1" applyProtection="1">
      <alignment horizontal="center" vertical="center"/>
    </xf>
    <xf numFmtId="171" fontId="42" fillId="0" borderId="44" xfId="19" applyNumberFormat="1" applyFont="1" applyBorder="1" applyAlignment="1" applyProtection="1">
      <alignment horizontal="right"/>
    </xf>
    <xf numFmtId="167" fontId="61" fillId="3" borderId="131" xfId="19" applyFont="1" applyFill="1" applyBorder="1" applyAlignment="1" applyProtection="1">
      <alignment horizontal="center" vertical="center"/>
      <protection locked="0"/>
    </xf>
    <xf numFmtId="0" fontId="67" fillId="0" borderId="132" xfId="0" applyFont="1" applyBorder="1" applyAlignment="1">
      <alignment horizontal="left" vertical="top" wrapText="1"/>
    </xf>
    <xf numFmtId="0" fontId="67" fillId="0" borderId="132" xfId="0" applyFont="1" applyBorder="1" applyAlignment="1">
      <alignment horizontal="center" wrapText="1"/>
    </xf>
    <xf numFmtId="0" fontId="61" fillId="0" borderId="0" xfId="0" applyFont="1" applyAlignment="1">
      <alignment horizontal="left" vertical="top" wrapText="1"/>
    </xf>
    <xf numFmtId="0" fontId="67" fillId="0" borderId="0" xfId="0" applyFont="1" applyAlignment="1">
      <alignment horizontal="center" wrapText="1"/>
    </xf>
    <xf numFmtId="169" fontId="67" fillId="0" borderId="0" xfId="15" applyNumberFormat="1" applyFont="1" applyFill="1" applyBorder="1" applyAlignment="1">
      <alignment horizontal="center" wrapText="1"/>
    </xf>
    <xf numFmtId="0" fontId="67" fillId="2" borderId="81" xfId="0" applyFont="1" applyFill="1" applyBorder="1" applyAlignment="1">
      <alignment horizontal="left" vertical="top" wrapText="1"/>
    </xf>
    <xf numFmtId="167" fontId="61" fillId="3" borderId="128" xfId="19" applyFont="1" applyFill="1" applyBorder="1" applyAlignment="1" applyProtection="1">
      <alignment horizontal="center" vertical="center"/>
      <protection locked="0"/>
    </xf>
    <xf numFmtId="0" fontId="67" fillId="2" borderId="129" xfId="0" applyFont="1" applyFill="1" applyBorder="1" applyAlignment="1">
      <alignment horizontal="left" vertical="top" wrapText="1"/>
    </xf>
    <xf numFmtId="0" fontId="67" fillId="2" borderId="129" xfId="0" applyFont="1" applyFill="1" applyBorder="1" applyAlignment="1">
      <alignment horizontal="center" wrapText="1"/>
    </xf>
    <xf numFmtId="167" fontId="61" fillId="4" borderId="49" xfId="19" applyFont="1" applyFill="1" applyBorder="1" applyAlignment="1" applyProtection="1">
      <alignment horizontal="center" vertical="center"/>
      <protection locked="0"/>
    </xf>
    <xf numFmtId="0" fontId="61" fillId="2" borderId="133" xfId="0" applyFont="1" applyFill="1" applyBorder="1" applyAlignment="1">
      <alignment horizontal="left" vertical="top" wrapText="1"/>
    </xf>
    <xf numFmtId="0" fontId="67" fillId="2" borderId="133" xfId="0" applyFont="1" applyFill="1" applyBorder="1" applyAlignment="1">
      <alignment horizontal="center" wrapText="1"/>
    </xf>
    <xf numFmtId="169" fontId="67" fillId="2" borderId="133" xfId="15" applyNumberFormat="1" applyFont="1" applyFill="1" applyBorder="1" applyAlignment="1">
      <alignment horizontal="center" wrapText="1"/>
    </xf>
    <xf numFmtId="167" fontId="61" fillId="0" borderId="18" xfId="19" applyFont="1" applyBorder="1" applyAlignment="1" applyProtection="1">
      <alignment horizontal="justify"/>
    </xf>
    <xf numFmtId="167" fontId="61" fillId="0" borderId="2" xfId="19" applyFont="1" applyBorder="1" applyAlignment="1" applyProtection="1">
      <alignment horizontal="justify"/>
    </xf>
    <xf numFmtId="167" fontId="61" fillId="0" borderId="17" xfId="19" applyFont="1" applyBorder="1" applyAlignment="1" applyProtection="1">
      <alignment horizontal="justify"/>
    </xf>
    <xf numFmtId="176" fontId="42" fillId="9" borderId="17" xfId="19" applyNumberFormat="1" applyFont="1" applyFill="1" applyBorder="1" applyAlignment="1" applyProtection="1">
      <alignment horizontal="right"/>
    </xf>
    <xf numFmtId="167" fontId="42" fillId="0" borderId="16" xfId="19" applyFont="1" applyBorder="1" applyAlignment="1" applyProtection="1">
      <alignment horizontal="justify"/>
    </xf>
    <xf numFmtId="167" fontId="61" fillId="4" borderId="95" xfId="19" applyFont="1" applyFill="1" applyBorder="1" applyAlignment="1" applyProtection="1">
      <alignment horizontal="center" vertical="center"/>
      <protection locked="0"/>
    </xf>
    <xf numFmtId="0" fontId="67" fillId="0" borderId="85" xfId="0" applyFont="1" applyBorder="1" applyAlignment="1">
      <alignment horizontal="left" vertical="top" wrapText="1"/>
    </xf>
    <xf numFmtId="0" fontId="67" fillId="0" borderId="85" xfId="0" applyFont="1" applyBorder="1" applyAlignment="1">
      <alignment horizontal="center" wrapText="1"/>
    </xf>
    <xf numFmtId="167" fontId="61" fillId="5" borderId="18" xfId="19" applyFont="1" applyFill="1" applyBorder="1" applyAlignment="1" applyProtection="1">
      <alignment horizontal="center"/>
    </xf>
    <xf numFmtId="167" fontId="61" fillId="5" borderId="2" xfId="19" applyFont="1" applyFill="1" applyBorder="1" applyAlignment="1" applyProtection="1">
      <alignment horizontal="center"/>
    </xf>
    <xf numFmtId="167" fontId="61" fillId="5" borderId="17" xfId="19" applyFont="1" applyFill="1" applyBorder="1" applyAlignment="1" applyProtection="1">
      <alignment horizontal="center"/>
    </xf>
    <xf numFmtId="167" fontId="61" fillId="8" borderId="16" xfId="19" applyFont="1" applyFill="1" applyBorder="1" applyAlignment="1" applyProtection="1">
      <alignment horizontal="center"/>
    </xf>
    <xf numFmtId="167" fontId="42" fillId="5" borderId="16" xfId="19" applyFont="1" applyFill="1" applyBorder="1" applyAlignment="1" applyProtection="1">
      <alignment horizontal="center"/>
    </xf>
    <xf numFmtId="167" fontId="61" fillId="4" borderId="95" xfId="19" applyFont="1" applyFill="1" applyBorder="1" applyAlignment="1" applyProtection="1">
      <alignment vertical="center"/>
      <protection locked="0"/>
    </xf>
    <xf numFmtId="0" fontId="61" fillId="0" borderId="85" xfId="0" applyFont="1" applyBorder="1" applyAlignment="1">
      <alignment horizontal="left" vertical="top" wrapText="1"/>
    </xf>
    <xf numFmtId="167" fontId="61" fillId="0" borderId="18" xfId="19" applyFont="1" applyBorder="1" applyAlignment="1" applyProtection="1">
      <alignment horizontal="center"/>
    </xf>
    <xf numFmtId="167" fontId="61" fillId="0" borderId="2" xfId="19" applyFont="1" applyBorder="1" applyAlignment="1" applyProtection="1">
      <alignment horizontal="center"/>
    </xf>
    <xf numFmtId="167" fontId="61" fillId="0" borderId="17" xfId="19" applyFont="1" applyBorder="1" applyAlignment="1" applyProtection="1">
      <alignment horizontal="center"/>
    </xf>
    <xf numFmtId="167" fontId="61" fillId="3" borderId="16" xfId="19" applyFont="1" applyFill="1" applyBorder="1" applyAlignment="1" applyProtection="1">
      <alignment horizontal="center"/>
    </xf>
    <xf numFmtId="167" fontId="42" fillId="0" borderId="16" xfId="19" applyFont="1" applyBorder="1" applyAlignment="1" applyProtection="1">
      <alignment horizontal="center"/>
    </xf>
    <xf numFmtId="169" fontId="42" fillId="9" borderId="17" xfId="15" applyNumberFormat="1" applyFont="1" applyFill="1" applyBorder="1" applyAlignment="1" applyProtection="1">
      <alignment horizontal="right"/>
    </xf>
    <xf numFmtId="169" fontId="67" fillId="0" borderId="81" xfId="15" applyNumberFormat="1" applyFont="1" applyBorder="1" applyAlignment="1">
      <alignment horizontal="center" wrapText="1"/>
    </xf>
    <xf numFmtId="169" fontId="67" fillId="0" borderId="85" xfId="15" applyNumberFormat="1" applyFont="1" applyBorder="1" applyAlignment="1">
      <alignment horizontal="center" wrapText="1"/>
    </xf>
    <xf numFmtId="169" fontId="67" fillId="2" borderId="85" xfId="15" applyNumberFormat="1" applyFont="1" applyFill="1" applyBorder="1" applyAlignment="1">
      <alignment horizontal="center" wrapText="1"/>
    </xf>
    <xf numFmtId="169" fontId="67" fillId="2" borderId="96" xfId="15" applyNumberFormat="1" applyFont="1" applyFill="1" applyBorder="1" applyAlignment="1">
      <alignment horizontal="center" wrapText="1"/>
    </xf>
    <xf numFmtId="169" fontId="67" fillId="0" borderId="126" xfId="15" applyNumberFormat="1" applyFont="1" applyBorder="1" applyAlignment="1">
      <alignment horizontal="center" wrapText="1"/>
    </xf>
    <xf numFmtId="169" fontId="67" fillId="0" borderId="126" xfId="15" applyNumberFormat="1" applyFont="1" applyFill="1" applyBorder="1" applyAlignment="1">
      <alignment horizontal="center" wrapText="1"/>
    </xf>
    <xf numFmtId="169" fontId="67" fillId="0" borderId="127" xfId="15" applyNumberFormat="1" applyFont="1" applyFill="1" applyBorder="1" applyAlignment="1">
      <alignment horizontal="center" wrapText="1"/>
    </xf>
    <xf numFmtId="169" fontId="67" fillId="0" borderId="81" xfId="15" applyNumberFormat="1" applyFont="1" applyFill="1" applyBorder="1" applyAlignment="1">
      <alignment horizontal="center" wrapText="1"/>
    </xf>
    <xf numFmtId="169" fontId="67" fillId="0" borderId="94" xfId="15" applyNumberFormat="1" applyFont="1" applyFill="1" applyBorder="1" applyAlignment="1">
      <alignment horizontal="center" wrapText="1"/>
    </xf>
    <xf numFmtId="169" fontId="61" fillId="0" borderId="81" xfId="15" applyNumberFormat="1" applyFont="1" applyBorder="1" applyAlignment="1">
      <alignment horizontal="center" wrapText="1"/>
    </xf>
    <xf numFmtId="169" fontId="67" fillId="0" borderId="85" xfId="15" applyNumberFormat="1" applyFont="1" applyFill="1" applyBorder="1" applyAlignment="1">
      <alignment horizontal="center" wrapText="1"/>
    </xf>
    <xf numFmtId="169" fontId="67" fillId="0" borderId="96" xfId="15" applyNumberFormat="1" applyFont="1" applyFill="1" applyBorder="1" applyAlignment="1">
      <alignment horizontal="center" wrapText="1"/>
    </xf>
    <xf numFmtId="169" fontId="67" fillId="2" borderId="134" xfId="15" applyNumberFormat="1" applyFont="1" applyFill="1" applyBorder="1" applyAlignment="1">
      <alignment horizontal="center" wrapText="1"/>
    </xf>
    <xf numFmtId="169" fontId="61" fillId="3" borderId="16" xfId="15" applyNumberFormat="1" applyFont="1" applyFill="1" applyBorder="1" applyAlignment="1" applyProtection="1">
      <alignment horizontal="justify"/>
    </xf>
    <xf numFmtId="167" fontId="61" fillId="0" borderId="18" xfId="19" applyFont="1" applyBorder="1" applyAlignment="1" applyProtection="1">
      <alignment vertical="center"/>
    </xf>
    <xf numFmtId="0" fontId="61" fillId="5" borderId="2" xfId="0" applyFont="1" applyFill="1" applyBorder="1" applyProtection="1">
      <protection locked="0"/>
    </xf>
    <xf numFmtId="167" fontId="61" fillId="0" borderId="17" xfId="19" applyFont="1" applyBorder="1" applyAlignment="1" applyProtection="1">
      <alignment vertical="center"/>
    </xf>
    <xf numFmtId="4" fontId="67" fillId="3" borderId="16" xfId="0" applyNumberFormat="1" applyFont="1" applyFill="1" applyBorder="1" applyAlignment="1">
      <alignment horizontal="center" vertical="center"/>
    </xf>
    <xf numFmtId="0" fontId="66" fillId="0" borderId="16" xfId="0" applyFont="1" applyBorder="1" applyAlignment="1">
      <alignment horizontal="justify" wrapText="1"/>
    </xf>
    <xf numFmtId="169" fontId="67" fillId="0" borderId="129" xfId="15" applyNumberFormat="1" applyFont="1" applyBorder="1" applyAlignment="1">
      <alignment horizontal="center" wrapText="1"/>
    </xf>
    <xf numFmtId="169" fontId="67" fillId="2" borderId="129" xfId="15" applyNumberFormat="1" applyFont="1" applyFill="1" applyBorder="1" applyAlignment="1">
      <alignment horizontal="center" wrapText="1"/>
    </xf>
    <xf numFmtId="169" fontId="67" fillId="2" borderId="130" xfId="15" applyNumberFormat="1" applyFont="1" applyFill="1" applyBorder="1" applyAlignment="1">
      <alignment horizontal="center" wrapText="1"/>
    </xf>
    <xf numFmtId="169" fontId="42" fillId="9" borderId="18" xfId="15" applyNumberFormat="1" applyFont="1" applyFill="1" applyBorder="1" applyAlignment="1" applyProtection="1">
      <alignment horizontal="right"/>
    </xf>
    <xf numFmtId="169" fontId="67" fillId="0" borderId="132" xfId="15" applyNumberFormat="1" applyFont="1" applyBorder="1" applyAlignment="1">
      <alignment horizontal="center" wrapText="1"/>
    </xf>
    <xf numFmtId="0" fontId="61" fillId="0" borderId="16" xfId="0" applyFont="1" applyBorder="1" applyAlignment="1">
      <alignment horizontal="left" vertical="top" wrapText="1"/>
    </xf>
    <xf numFmtId="0" fontId="67" fillId="0" borderId="2" xfId="0" applyFont="1" applyBorder="1" applyAlignment="1">
      <alignment horizontal="center" wrapText="1"/>
    </xf>
    <xf numFmtId="169" fontId="67" fillId="3" borderId="16" xfId="15" applyNumberFormat="1" applyFont="1" applyFill="1" applyBorder="1" applyAlignment="1">
      <alignment horizontal="center" wrapText="1"/>
    </xf>
    <xf numFmtId="169" fontId="67" fillId="0" borderId="2" xfId="15" applyNumberFormat="1" applyFont="1" applyBorder="1" applyAlignment="1">
      <alignment horizontal="center" wrapText="1"/>
    </xf>
    <xf numFmtId="169" fontId="67" fillId="0" borderId="133" xfId="15" applyNumberFormat="1" applyFont="1" applyFill="1" applyBorder="1" applyAlignment="1">
      <alignment horizontal="center" wrapText="1"/>
    </xf>
    <xf numFmtId="169" fontId="67" fillId="0" borderId="134" xfId="15" applyNumberFormat="1" applyFont="1" applyFill="1" applyBorder="1" applyAlignment="1">
      <alignment horizontal="center" wrapText="1"/>
    </xf>
    <xf numFmtId="169" fontId="66" fillId="3" borderId="17" xfId="15" applyNumberFormat="1" applyFont="1" applyFill="1" applyBorder="1" applyAlignment="1">
      <alignment horizontal="center" wrapText="1"/>
    </xf>
    <xf numFmtId="167" fontId="61" fillId="0" borderId="2" xfId="19" applyFont="1" applyBorder="1" applyAlignment="1" applyProtection="1">
      <alignment vertical="center"/>
    </xf>
    <xf numFmtId="176" fontId="67" fillId="3" borderId="16" xfId="0" applyNumberFormat="1" applyFont="1" applyFill="1" applyBorder="1" applyAlignment="1">
      <alignment horizontal="center" vertical="center"/>
    </xf>
    <xf numFmtId="1" fontId="42" fillId="0" borderId="81" xfId="19" applyNumberFormat="1" applyFont="1" applyBorder="1" applyAlignment="1" applyProtection="1">
      <alignment horizontal="center"/>
    </xf>
    <xf numFmtId="172" fontId="42" fillId="0" borderId="81" xfId="0" applyNumberFormat="1" applyFont="1" applyBorder="1" applyAlignment="1">
      <alignment horizontal="left" indent="1"/>
    </xf>
    <xf numFmtId="167" fontId="61" fillId="0" borderId="81" xfId="19" applyFont="1" applyBorder="1" applyAlignment="1" applyProtection="1">
      <alignment horizontal="center"/>
    </xf>
    <xf numFmtId="4" fontId="61" fillId="0" borderId="81" xfId="19" applyNumberFormat="1" applyFont="1" applyBorder="1" applyAlignment="1" applyProtection="1">
      <alignment horizontal="center" vertical="center"/>
    </xf>
    <xf numFmtId="1" fontId="42" fillId="0" borderId="110" xfId="19" applyNumberFormat="1" applyFont="1" applyBorder="1" applyAlignment="1" applyProtection="1">
      <alignment horizontal="center"/>
    </xf>
    <xf numFmtId="172" fontId="42" fillId="0" borderId="110" xfId="0" applyNumberFormat="1" applyFont="1" applyBorder="1" applyAlignment="1">
      <alignment horizontal="left" indent="1"/>
    </xf>
    <xf numFmtId="167" fontId="61" fillId="0" borderId="110" xfId="19" applyFont="1" applyBorder="1" applyAlignment="1" applyProtection="1">
      <alignment horizontal="center"/>
    </xf>
    <xf numFmtId="4" fontId="61" fillId="0" borderId="110" xfId="19" applyNumberFormat="1" applyFont="1" applyBorder="1" applyAlignment="1" applyProtection="1">
      <alignment horizontal="center" vertical="center"/>
    </xf>
    <xf numFmtId="0" fontId="68" fillId="3" borderId="2" xfId="0" applyFont="1" applyFill="1" applyBorder="1" applyAlignment="1" applyProtection="1">
      <alignment horizontal="left"/>
      <protection locked="0"/>
    </xf>
    <xf numFmtId="4" fontId="68" fillId="3" borderId="2" xfId="0" applyNumberFormat="1" applyFont="1" applyFill="1" applyBorder="1" applyAlignment="1" applyProtection="1">
      <alignment vertical="center"/>
      <protection locked="0"/>
    </xf>
    <xf numFmtId="167" fontId="68" fillId="3" borderId="2" xfId="19" applyFont="1" applyFill="1" applyBorder="1" applyAlignment="1" applyProtection="1">
      <alignment horizontal="center" vertical="center"/>
    </xf>
    <xf numFmtId="0" fontId="68" fillId="3" borderId="17" xfId="0" applyFont="1" applyFill="1" applyBorder="1" applyAlignment="1">
      <alignment horizontal="right"/>
    </xf>
    <xf numFmtId="0" fontId="68" fillId="3" borderId="18" xfId="0" applyFont="1" applyFill="1" applyBorder="1" applyProtection="1">
      <protection locked="0"/>
    </xf>
    <xf numFmtId="0" fontId="42" fillId="3" borderId="16" xfId="0" applyFont="1" applyFill="1" applyBorder="1" applyAlignment="1" applyProtection="1">
      <alignment horizontal="center"/>
      <protection locked="0"/>
    </xf>
    <xf numFmtId="1" fontId="42" fillId="0" borderId="85" xfId="19" applyNumberFormat="1" applyFont="1" applyBorder="1" applyAlignment="1" applyProtection="1">
      <alignment horizontal="center"/>
    </xf>
    <xf numFmtId="1" fontId="61" fillId="3" borderId="18" xfId="19" applyNumberFormat="1" applyFont="1" applyFill="1" applyBorder="1" applyAlignment="1" applyProtection="1">
      <alignment horizontal="center"/>
    </xf>
    <xf numFmtId="172" fontId="42" fillId="0" borderId="85" xfId="0" applyNumberFormat="1" applyFont="1" applyBorder="1" applyAlignment="1">
      <alignment horizontal="left" indent="1"/>
    </xf>
    <xf numFmtId="167" fontId="61" fillId="0" borderId="85" xfId="19" applyFont="1" applyBorder="1" applyAlignment="1" applyProtection="1">
      <alignment horizontal="center"/>
    </xf>
    <xf numFmtId="0" fontId="61" fillId="3" borderId="16" xfId="0" applyFont="1" applyFill="1" applyBorder="1" applyAlignment="1">
      <alignment horizontal="center"/>
    </xf>
    <xf numFmtId="0" fontId="61" fillId="3" borderId="2" xfId="0" applyFont="1" applyFill="1" applyBorder="1" applyAlignment="1">
      <alignment horizontal="center"/>
    </xf>
    <xf numFmtId="4" fontId="61" fillId="9" borderId="16" xfId="0" applyNumberFormat="1" applyFont="1" applyFill="1" applyBorder="1" applyAlignment="1">
      <alignment vertical="center"/>
    </xf>
    <xf numFmtId="4" fontId="61" fillId="0" borderId="88" xfId="19" applyNumberFormat="1" applyFont="1" applyBorder="1" applyAlignment="1" applyProtection="1">
      <alignment horizontal="center" vertical="center"/>
    </xf>
    <xf numFmtId="4" fontId="61" fillId="0" borderId="91" xfId="19" applyNumberFormat="1" applyFont="1" applyBorder="1" applyAlignment="1" applyProtection="1">
      <alignment horizontal="center" vertical="center"/>
    </xf>
    <xf numFmtId="169" fontId="42" fillId="0" borderId="90" xfId="15" applyNumberFormat="1" applyFont="1" applyBorder="1"/>
    <xf numFmtId="169" fontId="42" fillId="0" borderId="92" xfId="15" applyNumberFormat="1" applyFont="1" applyBorder="1"/>
    <xf numFmtId="169" fontId="42" fillId="0" borderId="113" xfId="15" applyNumberFormat="1" applyFont="1" applyBorder="1"/>
    <xf numFmtId="176" fontId="42" fillId="0" borderId="88" xfId="0" applyNumberFormat="1" applyFont="1" applyBorder="1"/>
    <xf numFmtId="176" fontId="42" fillId="0" borderId="54" xfId="0" applyNumberFormat="1" applyFont="1" applyBorder="1"/>
    <xf numFmtId="49" fontId="52" fillId="0" borderId="2" xfId="3" applyNumberFormat="1" applyFont="1" applyBorder="1" applyAlignment="1">
      <alignment vertical="center" wrapText="1"/>
    </xf>
    <xf numFmtId="0" fontId="69" fillId="2" borderId="43" xfId="3" applyFont="1" applyFill="1" applyBorder="1" applyAlignment="1">
      <alignment horizontal="left" vertical="top" wrapText="1"/>
    </xf>
    <xf numFmtId="49" fontId="52" fillId="0" borderId="17" xfId="3" applyNumberFormat="1" applyFont="1" applyBorder="1" applyAlignment="1">
      <alignment vertical="center" wrapText="1"/>
    </xf>
    <xf numFmtId="49" fontId="52" fillId="4" borderId="18" xfId="19" applyNumberFormat="1" applyFont="1" applyFill="1" applyBorder="1" applyAlignment="1" applyProtection="1">
      <alignment horizontal="center" vertical="center"/>
    </xf>
    <xf numFmtId="167" fontId="51" fillId="4" borderId="125" xfId="19" applyFont="1" applyFill="1" applyBorder="1" applyAlignment="1" applyProtection="1">
      <alignment horizontal="center" vertical="center"/>
      <protection locked="0"/>
    </xf>
    <xf numFmtId="0" fontId="13" fillId="0" borderId="126" xfId="3" applyFont="1" applyBorder="1" applyAlignment="1">
      <alignment horizontal="left" vertical="center" wrapText="1"/>
    </xf>
    <xf numFmtId="0" fontId="51" fillId="0" borderId="126" xfId="3" applyFont="1" applyBorder="1" applyAlignment="1">
      <alignment horizontal="center"/>
    </xf>
    <xf numFmtId="167" fontId="51" fillId="4" borderId="93" xfId="19" applyFont="1" applyFill="1" applyBorder="1" applyAlignment="1" applyProtection="1">
      <alignment horizontal="center" vertical="center"/>
      <protection locked="0"/>
    </xf>
    <xf numFmtId="0" fontId="13" fillId="0" borderId="81" xfId="3" applyFont="1" applyBorder="1" applyAlignment="1">
      <alignment horizontal="left" vertical="center" wrapText="1"/>
    </xf>
    <xf numFmtId="0" fontId="51" fillId="0" borderId="81" xfId="3" applyFont="1" applyBorder="1" applyAlignment="1">
      <alignment horizontal="center"/>
    </xf>
    <xf numFmtId="0" fontId="13" fillId="0" borderId="81" xfId="3" applyFont="1" applyBorder="1" applyAlignment="1">
      <alignment horizontal="left" vertical="top" wrapText="1"/>
    </xf>
    <xf numFmtId="0" fontId="13" fillId="0" borderId="81" xfId="3" applyFont="1" applyBorder="1" applyAlignment="1">
      <alignment horizontal="center" wrapText="1"/>
    </xf>
    <xf numFmtId="167" fontId="51" fillId="4" borderId="128" xfId="19" applyFont="1" applyFill="1" applyBorder="1" applyAlignment="1" applyProtection="1">
      <alignment horizontal="center" vertical="center"/>
      <protection locked="0"/>
    </xf>
    <xf numFmtId="169" fontId="51" fillId="0" borderId="126" xfId="15" applyNumberFormat="1" applyFont="1" applyBorder="1" applyAlignment="1">
      <alignment horizontal="center"/>
    </xf>
    <xf numFmtId="169" fontId="51" fillId="0" borderId="126" xfId="15" applyNumberFormat="1" applyFont="1" applyFill="1" applyBorder="1" applyAlignment="1">
      <alignment horizontal="center"/>
    </xf>
    <xf numFmtId="169" fontId="51" fillId="0" borderId="127" xfId="15" applyNumberFormat="1" applyFont="1" applyFill="1" applyBorder="1" applyAlignment="1">
      <alignment horizontal="center"/>
    </xf>
    <xf numFmtId="169" fontId="51" fillId="0" borderId="81" xfId="15" applyNumberFormat="1" applyFont="1" applyBorder="1" applyAlignment="1">
      <alignment horizontal="center"/>
    </xf>
    <xf numFmtId="169" fontId="51" fillId="0" borderId="81" xfId="15" applyNumberFormat="1" applyFont="1" applyFill="1" applyBorder="1" applyAlignment="1">
      <alignment horizontal="center"/>
    </xf>
    <xf numFmtId="169" fontId="51" fillId="0" borderId="94" xfId="15" applyNumberFormat="1" applyFont="1" applyFill="1" applyBorder="1" applyAlignment="1">
      <alignment horizontal="center"/>
    </xf>
    <xf numFmtId="169" fontId="51" fillId="0" borderId="81" xfId="15" applyNumberFormat="1" applyFont="1" applyBorder="1"/>
    <xf numFmtId="169" fontId="13" fillId="0" borderId="94" xfId="15" applyNumberFormat="1" applyFont="1" applyFill="1" applyBorder="1" applyAlignment="1">
      <alignment horizontal="center"/>
    </xf>
    <xf numFmtId="169" fontId="13" fillId="0" borderId="81" xfId="15" applyNumberFormat="1" applyFont="1" applyBorder="1" applyAlignment="1">
      <alignment horizontal="center" wrapText="1"/>
    </xf>
    <xf numFmtId="169" fontId="13" fillId="0" borderId="81" xfId="15" applyNumberFormat="1" applyFont="1" applyFill="1" applyBorder="1" applyAlignment="1">
      <alignment horizontal="center" wrapText="1"/>
    </xf>
    <xf numFmtId="169" fontId="13" fillId="0" borderId="94" xfId="15" applyNumberFormat="1" applyFont="1" applyFill="1" applyBorder="1" applyAlignment="1">
      <alignment horizontal="center" wrapText="1"/>
    </xf>
    <xf numFmtId="0" fontId="13" fillId="0" borderId="85" xfId="3" applyFont="1" applyBorder="1" applyAlignment="1">
      <alignment horizontal="left" vertical="top" wrapText="1"/>
    </xf>
    <xf numFmtId="0" fontId="13" fillId="0" borderId="85" xfId="3" applyFont="1" applyBorder="1" applyAlignment="1">
      <alignment horizontal="center" wrapText="1"/>
    </xf>
    <xf numFmtId="169" fontId="13" fillId="0" borderId="85" xfId="15" applyNumberFormat="1" applyFont="1" applyBorder="1" applyAlignment="1">
      <alignment horizontal="center" wrapText="1"/>
    </xf>
    <xf numFmtId="169" fontId="13" fillId="0" borderId="85" xfId="15" applyNumberFormat="1" applyFont="1" applyFill="1" applyBorder="1" applyAlignment="1">
      <alignment horizontal="center" wrapText="1"/>
    </xf>
    <xf numFmtId="169" fontId="13" fillId="0" borderId="96" xfId="15" applyNumberFormat="1" applyFont="1" applyFill="1" applyBorder="1" applyAlignment="1">
      <alignment horizontal="center" wrapText="1"/>
    </xf>
    <xf numFmtId="167" fontId="42" fillId="0" borderId="18" xfId="19" applyFont="1" applyBorder="1" applyAlignment="1" applyProtection="1">
      <alignment horizontal="justify"/>
    </xf>
    <xf numFmtId="167" fontId="51" fillId="0" borderId="2" xfId="19" applyFont="1" applyBorder="1" applyAlignment="1" applyProtection="1">
      <alignment horizontal="justify"/>
    </xf>
    <xf numFmtId="167" fontId="51" fillId="0" borderId="17" xfId="19" applyFont="1" applyBorder="1" applyAlignment="1" applyProtection="1">
      <alignment horizontal="justify"/>
    </xf>
    <xf numFmtId="167" fontId="51" fillId="3" borderId="16" xfId="19" applyFont="1" applyFill="1" applyBorder="1" applyAlignment="1" applyProtection="1">
      <alignment horizontal="justify"/>
    </xf>
    <xf numFmtId="169" fontId="52" fillId="9" borderId="17" xfId="15" applyNumberFormat="1" applyFont="1" applyFill="1" applyBorder="1" applyAlignment="1" applyProtection="1">
      <alignment horizontal="right"/>
    </xf>
    <xf numFmtId="169" fontId="61" fillId="3" borderId="17" xfId="0" applyNumberFormat="1" applyFont="1" applyFill="1" applyBorder="1"/>
    <xf numFmtId="169" fontId="0" fillId="0" borderId="0" xfId="15" applyNumberFormat="1" applyFont="1"/>
    <xf numFmtId="0" fontId="70" fillId="3" borderId="54" xfId="20" applyFont="1" applyFill="1" applyBorder="1" applyAlignment="1">
      <alignment wrapText="1"/>
    </xf>
    <xf numFmtId="0" fontId="70" fillId="3" borderId="0" xfId="20" applyFont="1" applyFill="1" applyBorder="1" applyAlignment="1">
      <alignment wrapText="1"/>
    </xf>
    <xf numFmtId="0" fontId="70" fillId="3" borderId="55" xfId="20" applyFont="1" applyFill="1" applyBorder="1" applyAlignment="1">
      <alignment wrapText="1"/>
    </xf>
    <xf numFmtId="171" fontId="34" fillId="0" borderId="1" xfId="0" applyNumberFormat="1" applyFont="1" applyBorder="1"/>
    <xf numFmtId="171" fontId="34" fillId="0" borderId="6" xfId="0" applyNumberFormat="1" applyFont="1" applyBorder="1" applyAlignment="1">
      <alignment horizontal="center"/>
    </xf>
    <xf numFmtId="171" fontId="34" fillId="4" borderId="16" xfId="0" applyNumberFormat="1" applyFont="1" applyFill="1" applyBorder="1"/>
    <xf numFmtId="171" fontId="34" fillId="4" borderId="17" xfId="0" applyNumberFormat="1" applyFont="1" applyFill="1" applyBorder="1"/>
    <xf numFmtId="167" fontId="35" fillId="0" borderId="62" xfId="19" applyFont="1" applyBorder="1" applyAlignment="1" applyProtection="1">
      <alignment horizontal="center"/>
    </xf>
    <xf numFmtId="167" fontId="35" fillId="0" borderId="51" xfId="19" applyFont="1" applyBorder="1" applyAlignment="1" applyProtection="1">
      <alignment horizontal="center"/>
    </xf>
    <xf numFmtId="167" fontId="35" fillId="0" borderId="29" xfId="19" applyFont="1" applyFill="1" applyBorder="1" applyAlignment="1" applyProtection="1">
      <alignment horizontal="center"/>
    </xf>
    <xf numFmtId="167" fontId="35" fillId="0" borderId="44" xfId="19" applyFont="1" applyFill="1" applyBorder="1" applyAlignment="1" applyProtection="1">
      <alignment horizontal="center"/>
    </xf>
    <xf numFmtId="167" fontId="35" fillId="0" borderId="45" xfId="19" applyFont="1" applyFill="1" applyBorder="1" applyAlignment="1" applyProtection="1">
      <alignment horizontal="center"/>
    </xf>
    <xf numFmtId="0" fontId="34" fillId="4" borderId="31" xfId="0" applyFont="1" applyFill="1" applyBorder="1" applyAlignment="1" applyProtection="1">
      <alignment horizontal="left" vertical="center" indent="1"/>
    </xf>
    <xf numFmtId="167" fontId="10" fillId="0" borderId="2" xfId="19" applyBorder="1" applyAlignment="1" applyProtection="1">
      <alignment horizontal="center"/>
    </xf>
    <xf numFmtId="0" fontId="31" fillId="3" borderId="54" xfId="20" applyFont="1" applyFill="1" applyBorder="1" applyAlignment="1">
      <alignment horizontal="left" vertical="top" wrapText="1"/>
    </xf>
    <xf numFmtId="0" fontId="31" fillId="3" borderId="0" xfId="20" applyFont="1" applyFill="1" applyBorder="1" applyAlignment="1">
      <alignment horizontal="left" vertical="top" wrapText="1"/>
    </xf>
    <xf numFmtId="0" fontId="31" fillId="3" borderId="55" xfId="20" applyFont="1" applyFill="1" applyBorder="1" applyAlignment="1">
      <alignment horizontal="left" vertical="top" wrapText="1"/>
    </xf>
    <xf numFmtId="0" fontId="32" fillId="3" borderId="56" xfId="20" applyFont="1" applyFill="1" applyBorder="1" applyAlignment="1">
      <alignment horizontal="left" vertical="top" wrapText="1"/>
    </xf>
    <xf numFmtId="0" fontId="32" fillId="3" borderId="44" xfId="20" applyFont="1" applyFill="1" applyBorder="1" applyAlignment="1">
      <alignment horizontal="left" vertical="top" wrapText="1"/>
    </xf>
    <xf numFmtId="0" fontId="32" fillId="3" borderId="57" xfId="20" applyFont="1" applyFill="1" applyBorder="1" applyAlignment="1">
      <alignment horizontal="left" vertical="top" wrapText="1"/>
    </xf>
    <xf numFmtId="49" fontId="33" fillId="0" borderId="58" xfId="0" applyNumberFormat="1" applyFont="1" applyBorder="1" applyAlignment="1">
      <alignment horizontal="center" vertical="center"/>
    </xf>
    <xf numFmtId="49" fontId="33" fillId="0" borderId="13" xfId="0" applyNumberFormat="1" applyFont="1" applyBorder="1" applyAlignment="1">
      <alignment horizontal="center" vertical="center"/>
    </xf>
    <xf numFmtId="49" fontId="33" fillId="0" borderId="59" xfId="0" applyNumberFormat="1" applyFont="1" applyBorder="1" applyAlignment="1">
      <alignment horizontal="center" vertical="center"/>
    </xf>
    <xf numFmtId="49" fontId="33" fillId="0" borderId="56" xfId="0" applyNumberFormat="1" applyFont="1" applyBorder="1" applyAlignment="1">
      <alignment horizontal="center" vertical="center"/>
    </xf>
    <xf numFmtId="49" fontId="33" fillId="0" borderId="44" xfId="0" applyNumberFormat="1" applyFont="1" applyBorder="1" applyAlignment="1">
      <alignment horizontal="center" vertical="center"/>
    </xf>
    <xf numFmtId="49" fontId="33" fillId="0" borderId="57" xfId="0" applyNumberFormat="1" applyFont="1" applyBorder="1" applyAlignment="1">
      <alignment horizontal="center" vertical="center"/>
    </xf>
    <xf numFmtId="0" fontId="29" fillId="3" borderId="8" xfId="20" applyFont="1" applyFill="1" applyBorder="1" applyAlignment="1">
      <alignment horizontal="left" vertical="top" wrapText="1"/>
    </xf>
    <xf numFmtId="0" fontId="29" fillId="3" borderId="52" xfId="20" applyFont="1" applyFill="1" applyBorder="1" applyAlignment="1">
      <alignment horizontal="left" vertical="top" wrapText="1"/>
    </xf>
    <xf numFmtId="0" fontId="29" fillId="3" borderId="53" xfId="20" applyFont="1" applyFill="1" applyBorder="1" applyAlignment="1">
      <alignment horizontal="left" vertical="top" wrapText="1"/>
    </xf>
    <xf numFmtId="0" fontId="29" fillId="3" borderId="54" xfId="20" applyFont="1" applyFill="1" applyBorder="1" applyAlignment="1">
      <alignment horizontal="left" vertical="top" wrapText="1"/>
    </xf>
    <xf numFmtId="0" fontId="29" fillId="3" borderId="0" xfId="20" applyFont="1" applyFill="1" applyBorder="1" applyAlignment="1">
      <alignment horizontal="left" vertical="top" wrapText="1"/>
    </xf>
    <xf numFmtId="0" fontId="29" fillId="3" borderId="55" xfId="20" applyFont="1" applyFill="1" applyBorder="1" applyAlignment="1">
      <alignment horizontal="left" vertical="top" wrapText="1"/>
    </xf>
    <xf numFmtId="0" fontId="29" fillId="3" borderId="54" xfId="20" applyFont="1" applyFill="1" applyBorder="1" applyAlignment="1">
      <alignment vertical="center"/>
    </xf>
    <xf numFmtId="0" fontId="30" fillId="3" borderId="0" xfId="20" applyFont="1" applyFill="1" applyBorder="1" applyAlignment="1">
      <alignment vertical="center"/>
    </xf>
    <xf numFmtId="0" fontId="30" fillId="3" borderId="55" xfId="20" applyFont="1" applyFill="1" applyBorder="1" applyAlignment="1">
      <alignment vertical="center"/>
    </xf>
    <xf numFmtId="0" fontId="29" fillId="3" borderId="0" xfId="20" applyFont="1" applyFill="1" applyBorder="1" applyAlignment="1">
      <alignment vertical="center"/>
    </xf>
    <xf numFmtId="0" fontId="29" fillId="3" borderId="55" xfId="20" applyFont="1" applyFill="1" applyBorder="1" applyAlignment="1">
      <alignment vertical="center"/>
    </xf>
    <xf numFmtId="0" fontId="31" fillId="3" borderId="54" xfId="20" applyFont="1" applyFill="1" applyBorder="1" applyAlignment="1">
      <alignment horizontal="left"/>
    </xf>
    <xf numFmtId="0" fontId="31" fillId="3" borderId="0" xfId="20" applyFont="1" applyFill="1" applyBorder="1" applyAlignment="1">
      <alignment horizontal="left"/>
    </xf>
    <xf numFmtId="0" fontId="31" fillId="3" borderId="55" xfId="20" applyFont="1" applyFill="1" applyBorder="1" applyAlignment="1">
      <alignment horizontal="left"/>
    </xf>
    <xf numFmtId="0" fontId="32" fillId="3" borderId="54" xfId="20" applyFont="1" applyFill="1" applyBorder="1" applyAlignment="1">
      <alignment horizontal="left" vertical="top" wrapText="1"/>
    </xf>
    <xf numFmtId="0" fontId="32" fillId="3" borderId="0" xfId="20" applyFont="1" applyFill="1" applyBorder="1" applyAlignment="1">
      <alignment horizontal="left" vertical="top" wrapText="1"/>
    </xf>
    <xf numFmtId="0" fontId="32" fillId="3" borderId="55" xfId="20" applyFont="1" applyFill="1" applyBorder="1" applyAlignment="1">
      <alignment horizontal="left" vertical="top" wrapText="1"/>
    </xf>
    <xf numFmtId="0" fontId="4" fillId="0" borderId="18" xfId="9" applyFont="1" applyFill="1" applyBorder="1" applyAlignment="1" applyProtection="1">
      <alignment horizontal="left" vertical="center" indent="1"/>
    </xf>
    <xf numFmtId="167" fontId="3" fillId="0" borderId="23" xfId="19" applyFont="1" applyBorder="1" applyAlignment="1" applyProtection="1">
      <alignment horizontal="center"/>
    </xf>
    <xf numFmtId="167" fontId="35" fillId="0" borderId="18" xfId="19" applyFont="1" applyBorder="1" applyAlignment="1" applyProtection="1">
      <alignment horizontal="center"/>
    </xf>
    <xf numFmtId="167" fontId="35" fillId="4" borderId="33" xfId="19" applyFont="1" applyFill="1" applyBorder="1" applyAlignment="1" applyProtection="1">
      <alignment horizontal="center" vertical="center"/>
      <protection locked="0"/>
    </xf>
    <xf numFmtId="167" fontId="35" fillId="0" borderId="29" xfId="19" applyFont="1" applyBorder="1" applyAlignment="1" applyProtection="1">
      <alignment horizontal="center"/>
    </xf>
    <xf numFmtId="167" fontId="35" fillId="0" borderId="44" xfId="19" applyFont="1" applyBorder="1" applyAlignment="1" applyProtection="1">
      <alignment horizontal="center"/>
    </xf>
    <xf numFmtId="167" fontId="35" fillId="0" borderId="45" xfId="19" applyFont="1" applyBorder="1" applyAlignment="1" applyProtection="1">
      <alignment horizontal="center"/>
    </xf>
    <xf numFmtId="167" fontId="3" fillId="4" borderId="1" xfId="19" applyFont="1" applyFill="1" applyBorder="1" applyAlignment="1" applyProtection="1">
      <alignment horizontal="center" vertical="center"/>
      <protection locked="0"/>
    </xf>
    <xf numFmtId="0" fontId="34" fillId="4" borderId="18" xfId="0" applyFont="1" applyFill="1" applyBorder="1" applyAlignment="1" applyProtection="1">
      <alignment horizontal="left" vertical="center" indent="1"/>
    </xf>
    <xf numFmtId="167" fontId="3" fillId="0" borderId="29" xfId="19" applyFont="1" applyBorder="1" applyAlignment="1" applyProtection="1">
      <alignment horizontal="center"/>
    </xf>
    <xf numFmtId="167" fontId="3" fillId="0" borderId="44" xfId="19" applyFont="1" applyBorder="1" applyAlignment="1" applyProtection="1">
      <alignment horizontal="center"/>
    </xf>
    <xf numFmtId="167" fontId="3" fillId="0" borderId="17" xfId="19" applyFont="1" applyBorder="1" applyAlignment="1" applyProtection="1">
      <alignment horizontal="center"/>
    </xf>
    <xf numFmtId="167" fontId="35" fillId="4" borderId="49" xfId="19" applyFont="1" applyFill="1" applyBorder="1" applyAlignment="1" applyProtection="1">
      <alignment horizontal="center" vertical="center"/>
      <protection locked="0"/>
    </xf>
    <xf numFmtId="167" fontId="35" fillId="4" borderId="38" xfId="19" applyFont="1" applyFill="1" applyBorder="1" applyAlignment="1" applyProtection="1">
      <alignment horizontal="center" vertical="center"/>
      <protection locked="0"/>
    </xf>
    <xf numFmtId="167" fontId="35" fillId="4" borderId="50" xfId="19" applyFont="1" applyFill="1" applyBorder="1" applyAlignment="1" applyProtection="1">
      <alignment horizontal="center" vertical="center"/>
      <protection locked="0"/>
    </xf>
    <xf numFmtId="167" fontId="35" fillId="5" borderId="18" xfId="19" applyFont="1" applyFill="1" applyBorder="1" applyAlignment="1" applyProtection="1">
      <alignment horizontal="center"/>
    </xf>
    <xf numFmtId="0" fontId="34" fillId="5" borderId="18" xfId="0" applyFont="1" applyFill="1" applyBorder="1" applyAlignment="1" applyProtection="1">
      <alignment horizontal="left"/>
    </xf>
    <xf numFmtId="49" fontId="52" fillId="0" borderId="123" xfId="0" applyNumberFormat="1" applyFont="1" applyBorder="1" applyAlignment="1">
      <alignment horizontal="left" vertical="center" wrapText="1"/>
    </xf>
    <xf numFmtId="49" fontId="52" fillId="0" borderId="114" xfId="0" applyNumberFormat="1" applyFont="1" applyBorder="1" applyAlignment="1">
      <alignment horizontal="left" vertical="center" wrapText="1"/>
    </xf>
    <xf numFmtId="4" fontId="52" fillId="0" borderId="114" xfId="0" applyNumberFormat="1" applyFont="1" applyBorder="1" applyAlignment="1">
      <alignment horizontal="center" vertical="center" wrapText="1"/>
    </xf>
    <xf numFmtId="0" fontId="52" fillId="0" borderId="124" xfId="0" applyFont="1" applyBorder="1" applyAlignment="1">
      <alignment horizontal="left" vertical="center" wrapText="1"/>
    </xf>
    <xf numFmtId="0" fontId="52" fillId="0" borderId="115" xfId="0" applyFont="1" applyBorder="1" applyAlignment="1">
      <alignment horizontal="left" vertical="center" wrapText="1"/>
    </xf>
    <xf numFmtId="4" fontId="52" fillId="0" borderId="115" xfId="0" applyNumberFormat="1" applyFont="1" applyBorder="1" applyAlignment="1">
      <alignment horizontal="center" vertical="center" wrapText="1"/>
    </xf>
    <xf numFmtId="0" fontId="52" fillId="0" borderId="72" xfId="0" applyFont="1" applyBorder="1" applyAlignment="1">
      <alignment horizontal="right" wrapText="1"/>
    </xf>
    <xf numFmtId="0" fontId="52" fillId="0" borderId="73" xfId="0" applyFont="1" applyBorder="1" applyAlignment="1">
      <alignment horizontal="right" wrapText="1"/>
    </xf>
    <xf numFmtId="0" fontId="52" fillId="0" borderId="74" xfId="0" applyFont="1" applyBorder="1" applyAlignment="1">
      <alignment horizontal="right" wrapText="1"/>
    </xf>
    <xf numFmtId="4" fontId="52" fillId="3" borderId="72" xfId="0" applyNumberFormat="1" applyFont="1" applyFill="1" applyBorder="1" applyAlignment="1">
      <alignment horizontal="center" vertical="center" wrapText="1"/>
    </xf>
    <xf numFmtId="4" fontId="52" fillId="3" borderId="74" xfId="0" applyNumberFormat="1" applyFont="1" applyFill="1" applyBorder="1" applyAlignment="1">
      <alignment horizontal="center" vertical="center" wrapText="1"/>
    </xf>
    <xf numFmtId="0" fontId="52" fillId="0" borderId="123" xfId="0" applyFont="1" applyBorder="1" applyAlignment="1">
      <alignment horizontal="left" vertical="center" wrapText="1"/>
    </xf>
    <xf numFmtId="0" fontId="52" fillId="0" borderId="114" xfId="0" applyFont="1" applyBorder="1" applyAlignment="1">
      <alignment horizontal="left" vertical="center" wrapText="1"/>
    </xf>
    <xf numFmtId="0" fontId="51" fillId="10" borderId="114" xfId="0" applyFont="1" applyFill="1" applyBorder="1" applyAlignment="1">
      <alignment horizontal="center" vertical="center" wrapText="1"/>
    </xf>
    <xf numFmtId="49" fontId="52" fillId="10" borderId="114" xfId="0" applyNumberFormat="1" applyFont="1" applyFill="1" applyBorder="1" applyAlignment="1">
      <alignment horizontal="center" vertical="center" shrinkToFit="1"/>
    </xf>
    <xf numFmtId="0" fontId="51" fillId="14" borderId="114" xfId="0" applyFont="1" applyFill="1" applyBorder="1" applyAlignment="1">
      <alignment horizontal="center" vertical="center" wrapText="1"/>
    </xf>
    <xf numFmtId="0" fontId="52" fillId="3" borderId="123" xfId="0" applyFont="1" applyFill="1" applyBorder="1" applyAlignment="1">
      <alignment horizontal="left" vertical="center" wrapText="1"/>
    </xf>
    <xf numFmtId="0" fontId="52" fillId="3" borderId="114" xfId="0" applyFont="1" applyFill="1" applyBorder="1" applyAlignment="1">
      <alignment horizontal="left" vertical="center" wrapText="1"/>
    </xf>
    <xf numFmtId="0" fontId="42" fillId="3" borderId="2" xfId="0" applyFont="1" applyFill="1" applyBorder="1" applyAlignment="1">
      <alignment horizontal="center" vertical="top"/>
    </xf>
    <xf numFmtId="0" fontId="42" fillId="3" borderId="17" xfId="0" applyFont="1" applyFill="1" applyBorder="1" applyAlignment="1">
      <alignment horizontal="center" vertical="top"/>
    </xf>
    <xf numFmtId="0" fontId="42" fillId="3" borderId="16"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42" fillId="3" borderId="17" xfId="0" applyFont="1" applyFill="1" applyBorder="1" applyAlignment="1">
      <alignment horizontal="left" vertical="center" wrapText="1"/>
    </xf>
    <xf numFmtId="49" fontId="42" fillId="3" borderId="16" xfId="0" applyNumberFormat="1" applyFont="1" applyFill="1" applyBorder="1" applyAlignment="1">
      <alignment horizontal="right" vertical="center" wrapText="1"/>
    </xf>
    <xf numFmtId="49" fontId="42" fillId="3" borderId="2" xfId="0" applyNumberFormat="1" applyFont="1" applyFill="1" applyBorder="1" applyAlignment="1">
      <alignment horizontal="right" vertical="center" wrapText="1"/>
    </xf>
    <xf numFmtId="49" fontId="42" fillId="3" borderId="17" xfId="0" applyNumberFormat="1" applyFont="1" applyFill="1" applyBorder="1" applyAlignment="1">
      <alignment horizontal="right" vertical="center" wrapText="1"/>
    </xf>
    <xf numFmtId="0" fontId="42" fillId="3" borderId="28" xfId="0" applyFont="1" applyFill="1" applyBorder="1" applyAlignment="1">
      <alignment horizontal="left" vertical="center" wrapText="1"/>
    </xf>
    <xf numFmtId="0" fontId="42" fillId="3" borderId="13" xfId="0" applyFont="1" applyFill="1" applyBorder="1" applyAlignment="1">
      <alignment horizontal="left" vertical="center" wrapText="1"/>
    </xf>
    <xf numFmtId="0" fontId="42" fillId="3" borderId="30" xfId="0" applyFont="1" applyFill="1" applyBorder="1" applyAlignment="1">
      <alignment horizontal="left" vertical="center" wrapText="1"/>
    </xf>
    <xf numFmtId="0" fontId="42" fillId="3" borderId="12" xfId="0" applyFont="1" applyFill="1" applyBorder="1" applyAlignment="1">
      <alignment horizontal="left" vertical="center" wrapText="1"/>
    </xf>
    <xf numFmtId="0" fontId="42" fillId="3" borderId="4" xfId="0" applyFont="1" applyFill="1" applyBorder="1" applyAlignment="1">
      <alignment horizontal="left" vertical="center" wrapText="1"/>
    </xf>
    <xf numFmtId="0" fontId="42" fillId="3" borderId="68" xfId="0" applyFont="1" applyFill="1" applyBorder="1" applyAlignment="1">
      <alignment horizontal="left" vertical="center" wrapText="1"/>
    </xf>
    <xf numFmtId="0" fontId="42" fillId="3" borderId="20" xfId="0" applyFont="1" applyFill="1" applyBorder="1" applyAlignment="1">
      <alignment horizontal="left" vertical="center" wrapText="1"/>
    </xf>
    <xf numFmtId="0" fontId="42" fillId="3" borderId="21" xfId="0" applyFont="1" applyFill="1" applyBorder="1" applyAlignment="1">
      <alignment horizontal="left" vertical="center" wrapText="1"/>
    </xf>
    <xf numFmtId="0" fontId="42" fillId="3" borderId="22" xfId="0" applyFont="1" applyFill="1" applyBorder="1" applyAlignment="1">
      <alignment horizontal="left" vertical="center" wrapText="1"/>
    </xf>
    <xf numFmtId="49" fontId="42" fillId="3" borderId="20" xfId="0" applyNumberFormat="1" applyFont="1" applyFill="1" applyBorder="1" applyAlignment="1">
      <alignment horizontal="right" vertical="center" wrapText="1"/>
    </xf>
    <xf numFmtId="49" fontId="42" fillId="3" borderId="21" xfId="0" applyNumberFormat="1" applyFont="1" applyFill="1" applyBorder="1" applyAlignment="1">
      <alignment horizontal="right" vertical="center" wrapText="1"/>
    </xf>
    <xf numFmtId="49" fontId="42" fillId="3" borderId="22" xfId="0" applyNumberFormat="1" applyFont="1" applyFill="1" applyBorder="1" applyAlignment="1">
      <alignment horizontal="right" vertical="center" wrapText="1"/>
    </xf>
    <xf numFmtId="0" fontId="42" fillId="3" borderId="24"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6" xfId="0" applyFont="1" applyFill="1" applyBorder="1" applyAlignment="1">
      <alignment horizontal="left" vertical="center" wrapText="1"/>
    </xf>
    <xf numFmtId="0" fontId="42" fillId="3" borderId="67"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42" fillId="3" borderId="66" xfId="0" applyFont="1" applyFill="1" applyBorder="1" applyAlignment="1">
      <alignment horizontal="center" vertical="top"/>
    </xf>
    <xf numFmtId="49" fontId="42" fillId="3" borderId="66" xfId="0"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17" xfId="0" applyNumberFormat="1" applyFont="1" applyFill="1" applyBorder="1" applyAlignment="1">
      <alignment horizontal="center" vertical="center" wrapText="1"/>
    </xf>
    <xf numFmtId="0" fontId="29" fillId="3" borderId="28" xfId="20" applyFont="1" applyFill="1" applyBorder="1" applyAlignment="1">
      <alignment horizontal="left" vertical="top" wrapText="1"/>
    </xf>
    <xf numFmtId="0" fontId="29" fillId="3" borderId="13" xfId="20" applyFont="1" applyFill="1" applyBorder="1" applyAlignment="1">
      <alignment horizontal="left" vertical="top" wrapText="1"/>
    </xf>
    <xf numFmtId="0" fontId="29" fillId="3" borderId="30" xfId="20" applyFont="1" applyFill="1" applyBorder="1" applyAlignment="1">
      <alignment horizontal="left" vertical="top" wrapText="1"/>
    </xf>
    <xf numFmtId="0" fontId="29" fillId="3" borderId="63" xfId="20" applyFont="1" applyFill="1" applyBorder="1" applyAlignment="1">
      <alignment horizontal="left" vertical="top" wrapText="1"/>
    </xf>
    <xf numFmtId="0" fontId="29" fillId="3" borderId="61" xfId="20" applyFont="1" applyFill="1" applyBorder="1" applyAlignment="1">
      <alignment horizontal="left" vertical="top" wrapText="1"/>
    </xf>
    <xf numFmtId="0" fontId="29" fillId="3" borderId="63" xfId="20" applyFont="1" applyFill="1" applyBorder="1" applyAlignment="1">
      <alignment vertical="center"/>
    </xf>
    <xf numFmtId="0" fontId="30" fillId="3" borderId="61" xfId="20" applyFont="1" applyFill="1" applyBorder="1" applyAlignment="1">
      <alignment vertical="center"/>
    </xf>
    <xf numFmtId="0" fontId="29" fillId="3" borderId="61" xfId="20" applyFont="1" applyFill="1" applyBorder="1" applyAlignment="1">
      <alignment vertical="center"/>
    </xf>
    <xf numFmtId="0" fontId="31" fillId="3" borderId="63" xfId="20" applyFont="1" applyFill="1" applyBorder="1" applyAlignment="1">
      <alignment horizontal="left"/>
    </xf>
    <xf numFmtId="0" fontId="31" fillId="3" borderId="61" xfId="20" applyFont="1" applyFill="1" applyBorder="1" applyAlignment="1">
      <alignment horizontal="left"/>
    </xf>
    <xf numFmtId="0" fontId="32" fillId="3" borderId="63" xfId="20" applyFont="1" applyFill="1" applyBorder="1" applyAlignment="1">
      <alignment horizontal="left" vertical="top" wrapText="1"/>
    </xf>
    <xf numFmtId="0" fontId="32" fillId="3" borderId="61" xfId="20" applyFont="1" applyFill="1" applyBorder="1" applyAlignment="1">
      <alignment horizontal="left" vertical="top" wrapText="1"/>
    </xf>
    <xf numFmtId="0" fontId="51" fillId="10" borderId="73" xfId="0" applyFont="1" applyFill="1" applyBorder="1" applyAlignment="1">
      <alignment horizontal="center" vertical="center" wrapText="1"/>
    </xf>
    <xf numFmtId="0" fontId="51" fillId="10" borderId="74" xfId="0" applyFont="1" applyFill="1" applyBorder="1" applyAlignment="1">
      <alignment horizontal="center" vertical="center" wrapText="1"/>
    </xf>
    <xf numFmtId="0" fontId="21" fillId="3" borderId="72" xfId="0" applyFont="1" applyFill="1" applyBorder="1" applyAlignment="1">
      <alignment horizontal="left" vertical="center" wrapText="1"/>
    </xf>
    <xf numFmtId="0" fontId="21" fillId="3" borderId="73" xfId="0" applyFont="1" applyFill="1" applyBorder="1" applyAlignment="1">
      <alignment horizontal="left" vertical="center" wrapText="1"/>
    </xf>
    <xf numFmtId="0" fontId="21" fillId="0" borderId="84" xfId="0" applyFont="1" applyFill="1" applyBorder="1" applyAlignment="1">
      <alignment horizontal="left" vertical="center" wrapText="1"/>
    </xf>
    <xf numFmtId="0" fontId="21" fillId="0" borderId="70" xfId="0" applyFont="1" applyFill="1" applyBorder="1" applyAlignment="1">
      <alignment horizontal="left" vertical="center" wrapText="1"/>
    </xf>
    <xf numFmtId="0" fontId="21" fillId="0" borderId="82" xfId="0" applyFont="1" applyFill="1" applyBorder="1" applyAlignment="1">
      <alignment horizontal="left" vertical="center" wrapText="1"/>
    </xf>
    <xf numFmtId="0" fontId="21" fillId="0" borderId="79" xfId="0" applyFont="1" applyFill="1" applyBorder="1" applyAlignment="1">
      <alignment horizontal="left" vertical="center" wrapText="1"/>
    </xf>
    <xf numFmtId="0" fontId="21" fillId="0" borderId="71" xfId="0" applyFont="1" applyFill="1" applyBorder="1" applyAlignment="1">
      <alignment horizontal="left" vertical="center" wrapText="1"/>
    </xf>
    <xf numFmtId="0" fontId="21" fillId="0" borderId="78" xfId="0" applyFont="1" applyFill="1" applyBorder="1" applyAlignment="1">
      <alignment horizontal="left" vertical="center" wrapText="1"/>
    </xf>
    <xf numFmtId="0" fontId="31" fillId="3" borderId="63" xfId="20" applyFont="1" applyFill="1" applyBorder="1" applyAlignment="1">
      <alignment horizontal="left" vertical="top" wrapText="1"/>
    </xf>
    <xf numFmtId="0" fontId="31" fillId="3" borderId="61" xfId="20" applyFont="1" applyFill="1" applyBorder="1" applyAlignment="1">
      <alignment horizontal="left" vertical="top" wrapText="1"/>
    </xf>
    <xf numFmtId="0" fontId="32" fillId="3" borderId="29" xfId="20" applyFont="1" applyFill="1" applyBorder="1" applyAlignment="1">
      <alignment horizontal="left" vertical="top" wrapText="1"/>
    </xf>
    <xf numFmtId="0" fontId="32" fillId="3" borderId="45" xfId="20" applyFont="1" applyFill="1" applyBorder="1" applyAlignment="1">
      <alignment horizontal="left" vertical="top" wrapText="1"/>
    </xf>
    <xf numFmtId="49" fontId="33" fillId="0" borderId="28" xfId="0" applyNumberFormat="1" applyFont="1" applyBorder="1" applyAlignment="1">
      <alignment horizontal="center" vertical="center"/>
    </xf>
    <xf numFmtId="49" fontId="33" fillId="0" borderId="30" xfId="0" applyNumberFormat="1" applyFont="1" applyBorder="1" applyAlignment="1">
      <alignment horizontal="center" vertical="center"/>
    </xf>
    <xf numFmtId="49" fontId="33" fillId="0" borderId="63" xfId="0" applyNumberFormat="1" applyFont="1" applyBorder="1" applyAlignment="1">
      <alignment horizontal="center" vertical="center"/>
    </xf>
    <xf numFmtId="49" fontId="33" fillId="0" borderId="0" xfId="0" applyNumberFormat="1" applyFont="1" applyBorder="1" applyAlignment="1">
      <alignment horizontal="center" vertical="center"/>
    </xf>
    <xf numFmtId="49" fontId="33" fillId="0" borderId="61" xfId="0" applyNumberFormat="1" applyFont="1" applyBorder="1" applyAlignment="1">
      <alignment horizontal="center" vertical="center"/>
    </xf>
    <xf numFmtId="49" fontId="33" fillId="0" borderId="29" xfId="0" applyNumberFormat="1" applyFont="1" applyBorder="1" applyAlignment="1">
      <alignment horizontal="center" vertical="center"/>
    </xf>
    <xf numFmtId="49" fontId="33" fillId="0" borderId="45" xfId="0" applyNumberFormat="1" applyFont="1" applyBorder="1" applyAlignment="1">
      <alignment horizontal="center" vertical="center"/>
    </xf>
    <xf numFmtId="49" fontId="52" fillId="10" borderId="73" xfId="0" applyNumberFormat="1" applyFont="1" applyFill="1" applyBorder="1" applyAlignment="1">
      <alignment horizontal="center" vertical="center" shrinkToFit="1"/>
    </xf>
    <xf numFmtId="49" fontId="52" fillId="10" borderId="74" xfId="0" applyNumberFormat="1" applyFont="1" applyFill="1" applyBorder="1" applyAlignment="1">
      <alignment horizontal="center" vertical="center" shrinkToFit="1"/>
    </xf>
    <xf numFmtId="0" fontId="51" fillId="10" borderId="71" xfId="0" applyFont="1" applyFill="1" applyBorder="1" applyAlignment="1">
      <alignment horizontal="center" vertical="center" wrapText="1"/>
    </xf>
    <xf numFmtId="0" fontId="1" fillId="10" borderId="73" xfId="0" applyFont="1" applyFill="1" applyBorder="1" applyAlignment="1">
      <alignment horizontal="center" vertical="center" wrapText="1"/>
    </xf>
    <xf numFmtId="0" fontId="1" fillId="10" borderId="74" xfId="0" applyFont="1" applyFill="1" applyBorder="1" applyAlignment="1">
      <alignment horizontal="center" vertical="center" wrapText="1"/>
    </xf>
    <xf numFmtId="49" fontId="21" fillId="0" borderId="79"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8" xfId="0" applyNumberFormat="1" applyFont="1" applyFill="1" applyBorder="1" applyAlignment="1">
      <alignment horizontal="left" vertical="center" wrapText="1"/>
    </xf>
    <xf numFmtId="49" fontId="21" fillId="0" borderId="86" xfId="0" applyNumberFormat="1" applyFont="1" applyFill="1" applyBorder="1" applyAlignment="1">
      <alignment horizontal="left" vertical="center" wrapText="1"/>
    </xf>
    <xf numFmtId="0" fontId="21" fillId="0" borderId="75" xfId="0" applyFont="1" applyFill="1" applyBorder="1" applyAlignment="1">
      <alignment horizontal="left" vertical="center" wrapText="1"/>
    </xf>
    <xf numFmtId="0" fontId="21" fillId="0" borderId="87" xfId="0" applyFont="1" applyFill="1" applyBorder="1" applyAlignment="1">
      <alignment horizontal="left" vertical="center" wrapText="1"/>
    </xf>
    <xf numFmtId="0" fontId="52" fillId="3" borderId="72" xfId="0" applyFont="1" applyFill="1" applyBorder="1" applyAlignment="1">
      <alignment horizontal="right" wrapText="1"/>
    </xf>
    <xf numFmtId="0" fontId="52" fillId="3" borderId="73" xfId="0" applyFont="1" applyFill="1" applyBorder="1" applyAlignment="1">
      <alignment horizontal="right" wrapText="1"/>
    </xf>
    <xf numFmtId="0" fontId="52" fillId="3" borderId="80" xfId="0" applyFont="1" applyFill="1" applyBorder="1" applyAlignment="1">
      <alignment horizontal="right" wrapText="1"/>
    </xf>
    <xf numFmtId="0" fontId="42" fillId="3" borderId="119" xfId="0" applyFont="1" applyFill="1" applyBorder="1" applyAlignment="1">
      <alignment horizontal="left" vertical="center" wrapText="1"/>
    </xf>
    <xf numFmtId="0" fontId="42" fillId="3" borderId="40" xfId="0" applyFont="1" applyFill="1" applyBorder="1" applyAlignment="1">
      <alignment horizontal="left" vertical="center" wrapText="1"/>
    </xf>
    <xf numFmtId="0" fontId="42" fillId="3" borderId="41" xfId="0" applyFont="1" applyFill="1" applyBorder="1" applyAlignment="1">
      <alignment horizontal="left" vertical="center" wrapText="1"/>
    </xf>
    <xf numFmtId="0" fontId="42" fillId="3" borderId="66" xfId="0" applyFont="1" applyFill="1" applyBorder="1" applyAlignment="1">
      <alignment horizontal="left" vertical="top"/>
    </xf>
    <xf numFmtId="0" fontId="42" fillId="3" borderId="2" xfId="0" applyFont="1" applyFill="1" applyBorder="1" applyAlignment="1">
      <alignment horizontal="left" vertical="top"/>
    </xf>
    <xf numFmtId="0" fontId="42" fillId="3" borderId="17" xfId="0" applyFont="1" applyFill="1" applyBorder="1" applyAlignment="1">
      <alignment horizontal="left" vertical="top"/>
    </xf>
    <xf numFmtId="0" fontId="42" fillId="0" borderId="88" xfId="0" applyFont="1" applyBorder="1" applyAlignment="1">
      <alignment horizontal="left" vertical="center" wrapText="1"/>
    </xf>
    <xf numFmtId="0" fontId="42" fillId="0" borderId="89" xfId="0" applyFont="1" applyBorder="1" applyAlignment="1">
      <alignment horizontal="left" vertical="center" wrapText="1"/>
    </xf>
    <xf numFmtId="0" fontId="42" fillId="0" borderId="90" xfId="0" applyFont="1" applyBorder="1" applyAlignment="1">
      <alignment horizontal="left" vertical="center" wrapText="1"/>
    </xf>
    <xf numFmtId="0" fontId="42" fillId="0" borderId="116" xfId="0" applyFont="1" applyBorder="1" applyAlignment="1">
      <alignment horizontal="left" vertical="center" wrapText="1"/>
    </xf>
    <xf numFmtId="0" fontId="42" fillId="0" borderId="117" xfId="0" applyFont="1" applyBorder="1" applyAlignment="1">
      <alignment horizontal="left" vertical="center" wrapText="1"/>
    </xf>
    <xf numFmtId="0" fontId="42" fillId="0" borderId="118" xfId="0" applyFont="1" applyBorder="1" applyAlignment="1">
      <alignment horizontal="left" vertical="center" wrapText="1"/>
    </xf>
    <xf numFmtId="0" fontId="42" fillId="0" borderId="81" xfId="0" applyFont="1" applyBorder="1" applyAlignment="1">
      <alignment horizontal="left" vertical="center" wrapText="1"/>
    </xf>
    <xf numFmtId="169" fontId="42" fillId="0" borderId="81" xfId="15" applyNumberFormat="1" applyFont="1" applyBorder="1"/>
    <xf numFmtId="169" fontId="42" fillId="9" borderId="16" xfId="15" applyNumberFormat="1" applyFont="1" applyFill="1" applyBorder="1"/>
    <xf numFmtId="169" fontId="42" fillId="9" borderId="17" xfId="15" applyNumberFormat="1" applyFont="1" applyFill="1" applyBorder="1"/>
    <xf numFmtId="167" fontId="61" fillId="0" borderId="2" xfId="19" applyFont="1" applyBorder="1" applyAlignment="1" applyProtection="1">
      <alignment horizontal="center"/>
    </xf>
    <xf numFmtId="0" fontId="42" fillId="4" borderId="18" xfId="0" applyFont="1" applyFill="1" applyBorder="1" applyAlignment="1">
      <alignment horizontal="left" vertical="center" indent="1"/>
    </xf>
    <xf numFmtId="169" fontId="42" fillId="0" borderId="110" xfId="15" applyNumberFormat="1" applyFont="1" applyBorder="1"/>
    <xf numFmtId="167" fontId="61" fillId="0" borderId="29" xfId="19" applyFont="1" applyBorder="1" applyAlignment="1" applyProtection="1">
      <alignment horizontal="center"/>
    </xf>
    <xf numFmtId="167" fontId="61" fillId="0" borderId="44" xfId="19" applyFont="1" applyBorder="1" applyAlignment="1" applyProtection="1">
      <alignment horizontal="center"/>
    </xf>
    <xf numFmtId="167" fontId="61" fillId="0" borderId="45" xfId="19" applyFont="1" applyBorder="1" applyAlignment="1" applyProtection="1">
      <alignment horizontal="center"/>
    </xf>
    <xf numFmtId="0" fontId="42" fillId="4" borderId="31" xfId="0" applyFont="1" applyFill="1" applyBorder="1" applyAlignment="1">
      <alignment horizontal="left" vertical="center" indent="1"/>
    </xf>
    <xf numFmtId="167" fontId="61" fillId="0" borderId="16" xfId="19" applyFont="1" applyBorder="1" applyAlignment="1" applyProtection="1">
      <alignment horizontal="center"/>
    </xf>
    <xf numFmtId="167" fontId="61" fillId="0" borderId="17" xfId="19" applyFont="1" applyBorder="1" applyAlignment="1" applyProtection="1">
      <alignment horizontal="center"/>
    </xf>
    <xf numFmtId="49" fontId="42" fillId="0" borderId="28" xfId="19" applyNumberFormat="1" applyFont="1" applyBorder="1" applyAlignment="1" applyProtection="1">
      <alignment horizontal="center" vertical="center"/>
    </xf>
    <xf numFmtId="49" fontId="42" fillId="0" borderId="13" xfId="19" applyNumberFormat="1" applyFont="1" applyBorder="1" applyAlignment="1" applyProtection="1">
      <alignment horizontal="center" vertical="center"/>
    </xf>
    <xf numFmtId="49" fontId="42" fillId="0" borderId="30" xfId="19" applyNumberFormat="1" applyFont="1" applyBorder="1" applyAlignment="1" applyProtection="1">
      <alignment horizontal="center" vertical="center"/>
    </xf>
    <xf numFmtId="167" fontId="61" fillId="0" borderId="18" xfId="19" applyFont="1" applyBorder="1" applyAlignment="1" applyProtection="1">
      <alignment horizontal="center"/>
    </xf>
    <xf numFmtId="167" fontId="39" fillId="0" borderId="29" xfId="19" applyFont="1" applyBorder="1" applyAlignment="1" applyProtection="1">
      <alignment horizontal="center"/>
    </xf>
    <xf numFmtId="167" fontId="39" fillId="0" borderId="44" xfId="19" applyFont="1" applyBorder="1" applyAlignment="1" applyProtection="1">
      <alignment horizontal="center"/>
    </xf>
    <xf numFmtId="167" fontId="39" fillId="0" borderId="45" xfId="19" applyFont="1" applyBorder="1" applyAlignment="1" applyProtection="1">
      <alignment horizontal="center"/>
    </xf>
    <xf numFmtId="0" fontId="52" fillId="4" borderId="18" xfId="3" applyFont="1" applyFill="1" applyBorder="1" applyAlignment="1">
      <alignment horizontal="left" vertical="center" indent="1"/>
    </xf>
    <xf numFmtId="167" fontId="51" fillId="0" borderId="23" xfId="19" applyFont="1" applyBorder="1" applyAlignment="1" applyProtection="1">
      <alignment horizontal="center"/>
    </xf>
    <xf numFmtId="0" fontId="29" fillId="3" borderId="91" xfId="20" applyFont="1" applyFill="1" applyBorder="1" applyAlignment="1">
      <alignment horizontal="left" vertical="top" wrapText="1"/>
    </xf>
    <xf numFmtId="0" fontId="29" fillId="3" borderId="92" xfId="20" applyFont="1" applyFill="1" applyBorder="1" applyAlignment="1">
      <alignment horizontal="left" vertical="top" wrapText="1"/>
    </xf>
    <xf numFmtId="49" fontId="21" fillId="4" borderId="81" xfId="9" applyNumberFormat="1" applyFont="1" applyFill="1" applyBorder="1" applyAlignment="1" applyProtection="1">
      <alignment horizontal="left" vertical="top" wrapText="1"/>
    </xf>
    <xf numFmtId="49" fontId="21" fillId="4" borderId="94" xfId="9" applyNumberFormat="1" applyFont="1" applyFill="1" applyBorder="1" applyAlignment="1" applyProtection="1">
      <alignment horizontal="left" vertical="top" wrapText="1"/>
    </xf>
    <xf numFmtId="49" fontId="26" fillId="0" borderId="81" xfId="18" applyNumberFormat="1" applyFont="1" applyFill="1" applyBorder="1" applyAlignment="1">
      <alignment horizontal="left" vertical="center"/>
    </xf>
    <xf numFmtId="49" fontId="26" fillId="0" borderId="94" xfId="18" applyNumberFormat="1" applyFont="1" applyFill="1" applyBorder="1" applyAlignment="1">
      <alignment horizontal="left" vertical="center"/>
    </xf>
    <xf numFmtId="0" fontId="25" fillId="0" borderId="81" xfId="18" applyFont="1" applyBorder="1" applyAlignment="1">
      <alignment horizontal="left" vertical="center" wrapText="1"/>
    </xf>
    <xf numFmtId="0" fontId="25" fillId="0" borderId="94" xfId="18" applyFont="1" applyBorder="1" applyAlignment="1">
      <alignment horizontal="left" vertical="center" wrapText="1"/>
    </xf>
    <xf numFmtId="0" fontId="24" fillId="0" borderId="60" xfId="18" applyFont="1" applyBorder="1" applyAlignment="1">
      <alignment horizontal="left" wrapText="1"/>
    </xf>
    <xf numFmtId="0" fontId="24" fillId="0" borderId="32" xfId="18" applyFont="1" applyBorder="1" applyAlignment="1">
      <alignment horizontal="left" wrapText="1"/>
    </xf>
    <xf numFmtId="0" fontId="24" fillId="0" borderId="36" xfId="18" applyFont="1" applyBorder="1" applyAlignment="1">
      <alignment horizontal="left" wrapText="1"/>
    </xf>
    <xf numFmtId="49" fontId="26" fillId="0" borderId="88" xfId="18" applyNumberFormat="1" applyFont="1" applyFill="1" applyBorder="1" applyAlignment="1">
      <alignment horizontal="left" vertical="center"/>
    </xf>
    <xf numFmtId="49" fontId="26" fillId="0" borderId="89" xfId="18" applyNumberFormat="1" applyFont="1" applyFill="1" applyBorder="1" applyAlignment="1">
      <alignment horizontal="left" vertical="center"/>
    </xf>
    <xf numFmtId="49" fontId="26" fillId="0" borderId="98" xfId="18" applyNumberFormat="1" applyFont="1" applyFill="1" applyBorder="1" applyAlignment="1">
      <alignment horizontal="left" vertical="center"/>
    </xf>
    <xf numFmtId="0" fontId="22" fillId="0" borderId="88" xfId="18" applyFont="1" applyBorder="1" applyAlignment="1">
      <alignment horizontal="left" wrapText="1"/>
    </xf>
    <xf numFmtId="0" fontId="22" fillId="0" borderId="89" xfId="18" applyFont="1" applyBorder="1" applyAlignment="1">
      <alignment horizontal="left" wrapText="1"/>
    </xf>
    <xf numFmtId="0" fontId="22" fillId="0" borderId="98" xfId="18" applyFont="1" applyBorder="1" applyAlignment="1">
      <alignment horizontal="left" wrapText="1"/>
    </xf>
    <xf numFmtId="49" fontId="21" fillId="4" borderId="88" xfId="9" applyNumberFormat="1" applyFont="1" applyFill="1" applyBorder="1" applyAlignment="1" applyProtection="1">
      <alignment horizontal="left" vertical="center" wrapText="1"/>
    </xf>
    <xf numFmtId="49" fontId="21" fillId="4" borderId="89" xfId="9" applyNumberFormat="1" applyFont="1" applyFill="1" applyBorder="1" applyAlignment="1" applyProtection="1">
      <alignment horizontal="left" vertical="center" wrapText="1"/>
    </xf>
    <xf numFmtId="49" fontId="21" fillId="4" borderId="98" xfId="9" applyNumberFormat="1" applyFont="1" applyFill="1" applyBorder="1" applyAlignment="1" applyProtection="1">
      <alignment horizontal="left" vertical="center" wrapText="1"/>
    </xf>
    <xf numFmtId="0" fontId="23" fillId="3" borderId="93" xfId="18" applyFont="1" applyFill="1" applyBorder="1" applyAlignment="1">
      <alignment horizontal="right"/>
    </xf>
    <xf numFmtId="0" fontId="23" fillId="3" borderId="81" xfId="18" applyFont="1" applyFill="1" applyBorder="1" applyAlignment="1">
      <alignment horizontal="right"/>
    </xf>
    <xf numFmtId="49" fontId="24" fillId="0" borderId="81" xfId="18" applyNumberFormat="1" applyFont="1" applyFill="1" applyBorder="1" applyAlignment="1">
      <alignment horizontal="left" vertical="top" wrapText="1"/>
    </xf>
    <xf numFmtId="0" fontId="24" fillId="0" borderId="81" xfId="18" applyFont="1" applyFill="1" applyBorder="1" applyAlignment="1">
      <alignment horizontal="left" vertical="top" wrapText="1"/>
    </xf>
    <xf numFmtId="0" fontId="22" fillId="0" borderId="99" xfId="18" applyFont="1" applyFill="1" applyBorder="1" applyAlignment="1">
      <alignment horizontal="center"/>
    </xf>
    <xf numFmtId="0" fontId="22" fillId="0" borderId="89" xfId="18" applyFont="1" applyFill="1" applyBorder="1" applyAlignment="1">
      <alignment horizontal="center"/>
    </xf>
    <xf numFmtId="0" fontId="22" fillId="0" borderId="98" xfId="18" applyFont="1" applyFill="1" applyBorder="1" applyAlignment="1">
      <alignment horizontal="center"/>
    </xf>
    <xf numFmtId="0" fontId="23" fillId="3" borderId="100" xfId="18" applyFont="1" applyFill="1" applyBorder="1" applyAlignment="1">
      <alignment horizontal="right"/>
    </xf>
    <xf numFmtId="0" fontId="23" fillId="3" borderId="101" xfId="18" applyFont="1" applyFill="1" applyBorder="1" applyAlignment="1">
      <alignment horizontal="right"/>
    </xf>
    <xf numFmtId="49" fontId="21" fillId="4" borderId="90" xfId="9" applyNumberFormat="1" applyFont="1" applyFill="1" applyBorder="1" applyAlignment="1" applyProtection="1">
      <alignment horizontal="left" vertical="center" wrapText="1"/>
    </xf>
    <xf numFmtId="49" fontId="21" fillId="4" borderId="42" xfId="9" applyNumberFormat="1" applyFont="1" applyFill="1" applyBorder="1" applyAlignment="1" applyProtection="1">
      <alignment horizontal="left" vertical="top" wrapText="1"/>
    </xf>
    <xf numFmtId="49" fontId="21" fillId="4" borderId="40" xfId="9" applyNumberFormat="1" applyFont="1" applyFill="1" applyBorder="1" applyAlignment="1" applyProtection="1">
      <alignment horizontal="left" vertical="top" wrapText="1"/>
    </xf>
    <xf numFmtId="49" fontId="21" fillId="4" borderId="41" xfId="9" applyNumberFormat="1" applyFont="1" applyFill="1" applyBorder="1" applyAlignment="1" applyProtection="1">
      <alignment horizontal="left" vertical="top" wrapText="1"/>
    </xf>
    <xf numFmtId="0" fontId="22" fillId="0" borderId="99" xfId="18" applyFont="1" applyBorder="1" applyAlignment="1">
      <alignment horizontal="center"/>
    </xf>
    <xf numFmtId="0" fontId="22" fillId="0" borderId="89" xfId="18" applyFont="1" applyBorder="1" applyAlignment="1">
      <alignment horizontal="center"/>
    </xf>
    <xf numFmtId="0" fontId="22" fillId="0" borderId="90" xfId="18" applyFont="1" applyBorder="1" applyAlignment="1">
      <alignment horizontal="center"/>
    </xf>
    <xf numFmtId="0" fontId="18" fillId="3" borderId="16" xfId="0" applyFont="1" applyFill="1" applyBorder="1" applyAlignment="1">
      <alignment horizontal="right"/>
    </xf>
    <xf numFmtId="0" fontId="18" fillId="3" borderId="44" xfId="0" applyFont="1" applyFill="1" applyBorder="1" applyAlignment="1">
      <alignment horizontal="right"/>
    </xf>
    <xf numFmtId="0" fontId="18" fillId="3" borderId="45" xfId="0" applyFont="1" applyFill="1" applyBorder="1" applyAlignment="1">
      <alignment horizontal="right"/>
    </xf>
    <xf numFmtId="49" fontId="4" fillId="4" borderId="16" xfId="9" applyNumberFormat="1" applyFont="1" applyFill="1" applyBorder="1" applyAlignment="1" applyProtection="1">
      <alignment horizontal="left" vertical="top" wrapText="1"/>
    </xf>
    <xf numFmtId="49" fontId="4" fillId="4" borderId="2" xfId="9" applyNumberFormat="1" applyFont="1" applyFill="1" applyBorder="1" applyAlignment="1" applyProtection="1">
      <alignment horizontal="left" vertical="top" wrapText="1"/>
    </xf>
    <xf numFmtId="49" fontId="4" fillId="4" borderId="17" xfId="9" applyNumberFormat="1" applyFont="1" applyFill="1" applyBorder="1" applyAlignment="1" applyProtection="1">
      <alignment horizontal="left" vertical="top" wrapText="1"/>
    </xf>
    <xf numFmtId="0" fontId="18" fillId="3" borderId="2" xfId="0" applyFont="1" applyFill="1" applyBorder="1" applyAlignment="1">
      <alignment horizontal="right"/>
    </xf>
    <xf numFmtId="0" fontId="18" fillId="3" borderId="17" xfId="0" applyFont="1" applyFill="1" applyBorder="1" applyAlignment="1">
      <alignment horizontal="right"/>
    </xf>
    <xf numFmtId="49" fontId="4" fillId="9" borderId="16" xfId="9" applyNumberFormat="1" applyFont="1" applyFill="1" applyBorder="1" applyAlignment="1" applyProtection="1">
      <alignment horizontal="left" vertical="top" wrapText="1"/>
    </xf>
    <xf numFmtId="49" fontId="4" fillId="9" borderId="2" xfId="9" applyNumberFormat="1" applyFont="1" applyFill="1" applyBorder="1" applyAlignment="1" applyProtection="1">
      <alignment horizontal="left" vertical="top" wrapText="1"/>
    </xf>
    <xf numFmtId="49" fontId="4" fillId="9" borderId="17" xfId="9" applyNumberFormat="1" applyFont="1" applyFill="1" applyBorder="1" applyAlignment="1" applyProtection="1">
      <alignment horizontal="left" vertical="top" wrapText="1"/>
    </xf>
    <xf numFmtId="49" fontId="4" fillId="12" borderId="28" xfId="9" applyNumberFormat="1" applyFont="1" applyFill="1" applyBorder="1" applyAlignment="1" applyProtection="1">
      <alignment horizontal="center" vertical="center" wrapText="1"/>
    </xf>
    <xf numFmtId="49" fontId="4" fillId="12" borderId="63" xfId="9" applyNumberFormat="1" applyFont="1" applyFill="1" applyBorder="1" applyAlignment="1" applyProtection="1">
      <alignment horizontal="center" vertical="center" wrapText="1"/>
    </xf>
    <xf numFmtId="49" fontId="4" fillId="12" borderId="29" xfId="9" applyNumberFormat="1" applyFont="1" applyFill="1" applyBorder="1" applyAlignment="1" applyProtection="1">
      <alignment horizontal="center" vertical="center" wrapText="1"/>
    </xf>
    <xf numFmtId="0" fontId="18" fillId="3" borderId="103" xfId="0" applyFont="1" applyFill="1" applyBorder="1" applyAlignment="1">
      <alignment horizontal="right"/>
    </xf>
    <xf numFmtId="1" fontId="4" fillId="3" borderId="49" xfId="0" applyNumberFormat="1" applyFont="1" applyFill="1" applyBorder="1" applyAlignment="1">
      <alignment horizontal="center" vertical="center"/>
    </xf>
    <xf numFmtId="1" fontId="4" fillId="3" borderId="111" xfId="0" applyNumberFormat="1" applyFont="1" applyFill="1" applyBorder="1" applyAlignment="1">
      <alignment horizontal="center" vertical="center"/>
    </xf>
    <xf numFmtId="49" fontId="4" fillId="4" borderId="16" xfId="9" applyNumberFormat="1" applyFont="1" applyFill="1" applyBorder="1" applyAlignment="1" applyProtection="1">
      <alignment horizontal="center" vertical="top" wrapText="1"/>
    </xf>
    <xf numFmtId="49" fontId="4" fillId="4" borderId="2" xfId="9" applyNumberFormat="1" applyFont="1" applyFill="1" applyBorder="1" applyAlignment="1" applyProtection="1">
      <alignment horizontal="center" vertical="top" wrapText="1"/>
    </xf>
    <xf numFmtId="49" fontId="4" fillId="4" borderId="17" xfId="9" applyNumberFormat="1" applyFont="1" applyFill="1" applyBorder="1" applyAlignment="1" applyProtection="1">
      <alignment horizontal="center" vertical="top" wrapText="1"/>
    </xf>
    <xf numFmtId="49" fontId="18" fillId="3" borderId="2" xfId="0" applyNumberFormat="1" applyFont="1" applyFill="1" applyBorder="1" applyAlignment="1">
      <alignment horizontal="left" vertical="top" wrapText="1"/>
    </xf>
    <xf numFmtId="0" fontId="18" fillId="3" borderId="2" xfId="0" applyFont="1" applyFill="1" applyBorder="1" applyAlignment="1">
      <alignment horizontal="left" vertical="top" wrapText="1"/>
    </xf>
    <xf numFmtId="0" fontId="65" fillId="3" borderId="63" xfId="20" applyFont="1" applyFill="1" applyBorder="1" applyAlignment="1">
      <alignment vertical="center"/>
    </xf>
    <xf numFmtId="0" fontId="65" fillId="3" borderId="0" xfId="20" applyFont="1" applyFill="1" applyBorder="1" applyAlignment="1">
      <alignment vertical="center"/>
    </xf>
    <xf numFmtId="0" fontId="65" fillId="3" borderId="61" xfId="20" applyFont="1" applyFill="1" applyBorder="1" applyAlignment="1">
      <alignment vertical="center"/>
    </xf>
    <xf numFmtId="0" fontId="30" fillId="3" borderId="63" xfId="20" applyFont="1" applyFill="1" applyBorder="1" applyAlignment="1">
      <alignment vertical="center"/>
    </xf>
  </cellXfs>
  <cellStyles count="25">
    <cellStyle name="Comma" xfId="21" builtinId="3"/>
    <cellStyle name="Comma [0]" xfId="15" builtinId="6"/>
    <cellStyle name="Comma [0] 2" xfId="24"/>
    <cellStyle name="Comma 10" xfId="10"/>
    <cellStyle name="Comma 2" xfId="1"/>
    <cellStyle name="Comma 2 2" xfId="2"/>
    <cellStyle name="Comma 2 3" xfId="19"/>
    <cellStyle name="Excel Built-in Normal" xfId="17"/>
    <cellStyle name="Explanatory Text" xfId="22" builtinId="53"/>
    <cellStyle name="Hyperlink" xfId="23" builtinId="8"/>
    <cellStyle name="Normal" xfId="0" builtinId="0"/>
    <cellStyle name="Normal 13" xfId="14"/>
    <cellStyle name="Normal 14" xfId="5"/>
    <cellStyle name="Normal 15" xfId="4"/>
    <cellStyle name="Normal 16 2" xfId="6"/>
    <cellStyle name="Normal 17" xfId="12"/>
    <cellStyle name="Normal 18" xfId="13"/>
    <cellStyle name="Normal 19" xfId="11"/>
    <cellStyle name="Normal 2" xfId="3"/>
    <cellStyle name="Normal 2 2" xfId="9"/>
    <cellStyle name="Normal 3" xfId="18"/>
    <cellStyle name="Normal 3 5" xfId="7"/>
    <cellStyle name="Normal 7" xfId="8"/>
    <cellStyle name="Normal 9" xfId="20"/>
    <cellStyle name="Percent" xfId="1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golubovic\Public\SLADJANA\FUTOG\SC%20FUTOG_PREDMERI%20I%20PREDRACUNI_REV1\1.%20Objekat%20bazena\1.%20_objekat%20zatvorenog%20baz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арх.грађ."/>
      <sheetName val="2.1 конструкција"/>
      <sheetName val="3. хидротехничке"/>
      <sheetName val="4.1 електроенергетске"/>
      <sheetName val="5 ТКС"/>
      <sheetName val="6.1 термотехничке"/>
      <sheetName val="6.2 базенска техника"/>
      <sheetName val="6.3 лифтови"/>
      <sheetName val="РЕКАПИТУЛАЦИЈА"/>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selection activeCell="A8" sqref="A8:F8"/>
    </sheetView>
  </sheetViews>
  <sheetFormatPr defaultRowHeight="15"/>
  <cols>
    <col min="1" max="1" width="5.77734375" customWidth="1"/>
    <col min="2" max="2" width="43.77734375" customWidth="1"/>
    <col min="3" max="3" width="5.77734375" customWidth="1"/>
    <col min="4" max="4" width="10.77734375" customWidth="1"/>
    <col min="5" max="5" width="11.77734375" customWidth="1"/>
    <col min="6" max="6" width="13.77734375" customWidth="1"/>
  </cols>
  <sheetData>
    <row r="1" spans="1:6">
      <c r="A1" s="1043" t="s">
        <v>170</v>
      </c>
      <c r="B1" s="1044"/>
      <c r="C1" s="1044"/>
      <c r="D1" s="1044"/>
      <c r="E1" s="1044"/>
      <c r="F1" s="1045"/>
    </row>
    <row r="2" spans="1:6">
      <c r="A2" s="1046"/>
      <c r="B2" s="1047"/>
      <c r="C2" s="1047"/>
      <c r="D2" s="1047"/>
      <c r="E2" s="1047"/>
      <c r="F2" s="1048"/>
    </row>
    <row r="3" spans="1:6">
      <c r="A3" s="1049" t="s">
        <v>177</v>
      </c>
      <c r="B3" s="1050"/>
      <c r="C3" s="1050"/>
      <c r="D3" s="1050"/>
      <c r="E3" s="1050"/>
      <c r="F3" s="1051"/>
    </row>
    <row r="4" spans="1:6">
      <c r="A4" s="1049" t="s">
        <v>178</v>
      </c>
      <c r="B4" s="1052"/>
      <c r="C4" s="1052"/>
      <c r="D4" s="1052"/>
      <c r="E4" s="1052"/>
      <c r="F4" s="1053"/>
    </row>
    <row r="5" spans="1:6">
      <c r="A5" s="59"/>
      <c r="B5" s="60"/>
      <c r="C5" s="60"/>
      <c r="D5" s="60"/>
      <c r="E5" s="60"/>
      <c r="F5" s="61"/>
    </row>
    <row r="6" spans="1:6">
      <c r="A6" s="1054" t="s">
        <v>171</v>
      </c>
      <c r="B6" s="1055"/>
      <c r="C6" s="1055"/>
      <c r="D6" s="1055"/>
      <c r="E6" s="1055"/>
      <c r="F6" s="1056"/>
    </row>
    <row r="7" spans="1:6">
      <c r="A7" s="1057" t="s">
        <v>172</v>
      </c>
      <c r="B7" s="1058"/>
      <c r="C7" s="1058"/>
      <c r="D7" s="1058"/>
      <c r="E7" s="1058"/>
      <c r="F7" s="1059"/>
    </row>
    <row r="8" spans="1:6" ht="36" customHeight="1">
      <c r="A8" s="1017" t="s">
        <v>720</v>
      </c>
      <c r="B8" s="1018"/>
      <c r="C8" s="1018"/>
      <c r="D8" s="1018"/>
      <c r="E8" s="1018"/>
      <c r="F8" s="1019"/>
    </row>
    <row r="9" spans="1:6">
      <c r="A9" s="1031" t="s">
        <v>173</v>
      </c>
      <c r="B9" s="1032"/>
      <c r="C9" s="1032"/>
      <c r="D9" s="1032"/>
      <c r="E9" s="1032"/>
      <c r="F9" s="1033"/>
    </row>
    <row r="10" spans="1:6">
      <c r="A10" s="1031" t="s">
        <v>174</v>
      </c>
      <c r="B10" s="1032"/>
      <c r="C10" s="1032"/>
      <c r="D10" s="1032"/>
      <c r="E10" s="1032"/>
      <c r="F10" s="1033"/>
    </row>
    <row r="11" spans="1:6">
      <c r="A11" s="62"/>
      <c r="B11" s="63"/>
      <c r="C11" s="63"/>
      <c r="D11" s="63"/>
      <c r="E11" s="63"/>
      <c r="F11" s="64"/>
    </row>
    <row r="12" spans="1:6">
      <c r="A12" s="1031" t="s">
        <v>175</v>
      </c>
      <c r="B12" s="1032"/>
      <c r="C12" s="1032"/>
      <c r="D12" s="1032"/>
      <c r="E12" s="1032"/>
      <c r="F12" s="1033"/>
    </row>
    <row r="13" spans="1:6" ht="15.75" thickBot="1">
      <c r="A13" s="1034" t="s">
        <v>176</v>
      </c>
      <c r="B13" s="1035"/>
      <c r="C13" s="1035"/>
      <c r="D13" s="1035"/>
      <c r="E13" s="1035"/>
      <c r="F13" s="1036"/>
    </row>
    <row r="14" spans="1:6">
      <c r="A14" s="1037" t="s">
        <v>179</v>
      </c>
      <c r="B14" s="1038"/>
      <c r="C14" s="1038"/>
      <c r="D14" s="1038"/>
      <c r="E14" s="1038"/>
      <c r="F14" s="1039"/>
    </row>
    <row r="15" spans="1:6" ht="15.75" thickBot="1">
      <c r="A15" s="1040"/>
      <c r="B15" s="1041"/>
      <c r="C15" s="1041"/>
      <c r="D15" s="1041"/>
      <c r="E15" s="1041"/>
      <c r="F15" s="1042"/>
    </row>
    <row r="16" spans="1:6" ht="16.5">
      <c r="A16" s="4"/>
      <c r="B16" s="7"/>
      <c r="C16" s="18"/>
      <c r="D16" s="19"/>
      <c r="E16" s="20"/>
      <c r="F16" s="20"/>
    </row>
    <row r="17" spans="1:6" ht="31.5">
      <c r="A17" s="8" t="s">
        <v>81</v>
      </c>
      <c r="B17" s="21" t="s">
        <v>169</v>
      </c>
      <c r="C17" s="3"/>
      <c r="D17" s="22"/>
      <c r="E17" s="2"/>
      <c r="F17" s="11"/>
    </row>
    <row r="18" spans="1:6" ht="16.5">
      <c r="A18" s="5"/>
      <c r="B18" s="1"/>
      <c r="C18" s="3"/>
      <c r="D18" s="22"/>
      <c r="E18" s="2"/>
      <c r="F18" s="11"/>
    </row>
    <row r="19" spans="1:6" ht="33">
      <c r="A19" s="12" t="s">
        <v>127</v>
      </c>
      <c r="B19" s="23" t="s">
        <v>122</v>
      </c>
      <c r="C19" s="24" t="s">
        <v>124</v>
      </c>
      <c r="D19" s="25" t="s">
        <v>125</v>
      </c>
      <c r="E19" s="24" t="s">
        <v>126</v>
      </c>
      <c r="F19" s="24" t="s">
        <v>123</v>
      </c>
    </row>
    <row r="20" spans="1:6" ht="15.75" thickBot="1"/>
    <row r="21" spans="1:6" ht="17.25" thickBot="1">
      <c r="A21" s="31">
        <v>1</v>
      </c>
      <c r="B21" s="1060" t="s">
        <v>17</v>
      </c>
      <c r="C21" s="1060"/>
      <c r="D21" s="1060"/>
      <c r="E21" s="1060"/>
      <c r="F21" s="1060"/>
    </row>
    <row r="22" spans="1:6" ht="16.5">
      <c r="A22" s="1061"/>
      <c r="B22" s="1061"/>
      <c r="C22" s="1061"/>
      <c r="D22" s="1061"/>
      <c r="E22" s="1061"/>
      <c r="F22" s="1061"/>
    </row>
    <row r="23" spans="1:6" ht="33">
      <c r="A23" s="32">
        <v>1.01</v>
      </c>
      <c r="B23" s="33" t="s">
        <v>128</v>
      </c>
      <c r="C23" s="34" t="s">
        <v>160</v>
      </c>
      <c r="D23" s="48">
        <v>276.58</v>
      </c>
      <c r="E23" s="49"/>
      <c r="F23" s="35"/>
    </row>
    <row r="24" spans="1:6" ht="16.5">
      <c r="A24" s="1067">
        <v>1.02</v>
      </c>
      <c r="B24" s="36" t="s">
        <v>129</v>
      </c>
      <c r="C24" s="37"/>
      <c r="D24" s="50"/>
      <c r="E24" s="51"/>
      <c r="F24" s="38"/>
    </row>
    <row r="25" spans="1:6" ht="16.5">
      <c r="A25" s="1067"/>
      <c r="B25" s="39" t="s">
        <v>130</v>
      </c>
      <c r="C25" s="37" t="s">
        <v>6</v>
      </c>
      <c r="D25" s="50">
        <v>8</v>
      </c>
      <c r="E25" s="51"/>
      <c r="F25" s="38"/>
    </row>
    <row r="26" spans="1:6" ht="16.5">
      <c r="A26" s="32">
        <v>1.03</v>
      </c>
      <c r="B26" s="40" t="s">
        <v>131</v>
      </c>
      <c r="C26" s="37"/>
      <c r="D26" s="50"/>
      <c r="E26" s="51"/>
      <c r="F26" s="38"/>
    </row>
    <row r="27" spans="1:6" ht="16.5">
      <c r="A27" s="32"/>
      <c r="B27" s="41" t="s">
        <v>130</v>
      </c>
      <c r="C27" s="37" t="s">
        <v>6</v>
      </c>
      <c r="D27" s="50">
        <v>8</v>
      </c>
      <c r="E27" s="51"/>
      <c r="F27" s="38"/>
    </row>
    <row r="28" spans="1:6" ht="49.5">
      <c r="A28" s="32">
        <v>1.04</v>
      </c>
      <c r="B28" s="42" t="s">
        <v>161</v>
      </c>
      <c r="C28" s="37" t="s">
        <v>41</v>
      </c>
      <c r="D28" s="50">
        <v>147.27000000000001</v>
      </c>
      <c r="E28" s="51"/>
      <c r="F28" s="38"/>
    </row>
    <row r="29" spans="1:6" ht="49.5">
      <c r="A29" s="32">
        <v>1.05</v>
      </c>
      <c r="B29" s="42" t="s">
        <v>162</v>
      </c>
      <c r="C29" s="37" t="s">
        <v>132</v>
      </c>
      <c r="D29" s="50">
        <v>82</v>
      </c>
      <c r="E29" s="51"/>
      <c r="F29" s="38"/>
    </row>
    <row r="30" spans="1:6" ht="49.5">
      <c r="A30" s="32">
        <v>1.06</v>
      </c>
      <c r="B30" s="42" t="s">
        <v>163</v>
      </c>
      <c r="C30" s="37" t="s">
        <v>41</v>
      </c>
      <c r="D30" s="50">
        <v>80.55</v>
      </c>
      <c r="E30" s="51"/>
      <c r="F30" s="38"/>
    </row>
    <row r="31" spans="1:6" ht="49.5">
      <c r="A31" s="32">
        <v>1.07</v>
      </c>
      <c r="B31" s="43" t="s">
        <v>164</v>
      </c>
      <c r="C31" s="37" t="s">
        <v>160</v>
      </c>
      <c r="D31" s="50">
        <v>38</v>
      </c>
      <c r="E31" s="51"/>
      <c r="F31" s="38"/>
    </row>
    <row r="32" spans="1:6" ht="49.5">
      <c r="A32" s="32">
        <v>1.08</v>
      </c>
      <c r="B32" s="40" t="s">
        <v>165</v>
      </c>
      <c r="C32" s="37" t="s">
        <v>6</v>
      </c>
      <c r="D32" s="50">
        <v>1</v>
      </c>
      <c r="E32" s="51"/>
      <c r="F32" s="38"/>
    </row>
    <row r="33" spans="1:6" ht="132.75" thickBot="1">
      <c r="A33" s="44">
        <v>1.0900000000000001</v>
      </c>
      <c r="B33" s="45" t="s">
        <v>166</v>
      </c>
      <c r="C33" s="46" t="s">
        <v>6</v>
      </c>
      <c r="D33" s="52">
        <v>1</v>
      </c>
      <c r="E33" s="53"/>
      <c r="F33" s="47"/>
    </row>
    <row r="34" spans="1:6" ht="17.25" thickBot="1">
      <c r="A34" s="54"/>
      <c r="B34" s="55" t="s">
        <v>167</v>
      </c>
      <c r="C34" s="56"/>
      <c r="D34" s="56"/>
      <c r="E34" s="57"/>
      <c r="F34" s="58"/>
    </row>
    <row r="35" spans="1:6" ht="17.25" thickBot="1">
      <c r="A35" s="1069"/>
      <c r="B35" s="1070"/>
      <c r="C35" s="1070"/>
      <c r="D35" s="1070"/>
      <c r="E35" s="1070"/>
      <c r="F35" s="1071"/>
    </row>
    <row r="36" spans="1:6" ht="16.5" thickBot="1">
      <c r="A36" s="65">
        <v>1</v>
      </c>
      <c r="B36" s="1068" t="s">
        <v>17</v>
      </c>
      <c r="C36" s="1068"/>
      <c r="D36" s="1068"/>
      <c r="E36" s="1068"/>
      <c r="F36" s="1068"/>
    </row>
    <row r="37" spans="1:6" ht="15.75" thickBot="1">
      <c r="A37" s="1062"/>
      <c r="B37" s="1062"/>
      <c r="C37" s="1062"/>
      <c r="D37" s="1062"/>
      <c r="E37" s="1062"/>
      <c r="F37" s="1062"/>
    </row>
    <row r="38" spans="1:6" ht="47.25">
      <c r="A38" s="66">
        <v>1.01</v>
      </c>
      <c r="B38" s="67" t="s">
        <v>128</v>
      </c>
      <c r="C38" s="68" t="s">
        <v>180</v>
      </c>
      <c r="D38" s="138">
        <v>276.58</v>
      </c>
      <c r="E38" s="148"/>
      <c r="F38" s="121"/>
    </row>
    <row r="39" spans="1:6" ht="15.75">
      <c r="A39" s="1063">
        <v>1.02</v>
      </c>
      <c r="B39" s="71" t="s">
        <v>129</v>
      </c>
      <c r="C39" s="72"/>
      <c r="D39" s="149"/>
      <c r="E39" s="140"/>
      <c r="F39" s="122"/>
    </row>
    <row r="40" spans="1:6">
      <c r="A40" s="1063"/>
      <c r="B40" s="74" t="s">
        <v>130</v>
      </c>
      <c r="C40" s="72" t="s">
        <v>6</v>
      </c>
      <c r="D40" s="149">
        <v>8</v>
      </c>
      <c r="E40" s="140"/>
      <c r="F40" s="122"/>
    </row>
    <row r="41" spans="1:6" ht="15.75">
      <c r="A41" s="75">
        <v>1.03</v>
      </c>
      <c r="B41" s="76" t="s">
        <v>131</v>
      </c>
      <c r="C41" s="72"/>
      <c r="D41" s="149"/>
      <c r="E41" s="140"/>
      <c r="F41" s="122"/>
    </row>
    <row r="42" spans="1:6">
      <c r="A42" s="75"/>
      <c r="B42" s="77" t="s">
        <v>130</v>
      </c>
      <c r="C42" s="72" t="s">
        <v>6</v>
      </c>
      <c r="D42" s="149">
        <v>8</v>
      </c>
      <c r="E42" s="140"/>
      <c r="F42" s="122"/>
    </row>
    <row r="43" spans="1:6" ht="60.75">
      <c r="A43" s="75">
        <v>1.04</v>
      </c>
      <c r="B43" s="78" t="s">
        <v>181</v>
      </c>
      <c r="C43" s="72" t="s">
        <v>41</v>
      </c>
      <c r="D43" s="149">
        <v>147.27000000000001</v>
      </c>
      <c r="E43" s="140"/>
      <c r="F43" s="122"/>
    </row>
    <row r="44" spans="1:6" ht="60.75">
      <c r="A44" s="75">
        <v>1.05</v>
      </c>
      <c r="B44" s="78" t="s">
        <v>182</v>
      </c>
      <c r="C44" s="72" t="s">
        <v>132</v>
      </c>
      <c r="D44" s="149">
        <v>82</v>
      </c>
      <c r="E44" s="140"/>
      <c r="F44" s="122"/>
    </row>
    <row r="45" spans="1:6" ht="60.75">
      <c r="A45" s="75">
        <v>1.06</v>
      </c>
      <c r="B45" s="78" t="s">
        <v>183</v>
      </c>
      <c r="C45" s="72" t="s">
        <v>41</v>
      </c>
      <c r="D45" s="149">
        <v>80.55</v>
      </c>
      <c r="E45" s="140"/>
      <c r="F45" s="122"/>
    </row>
    <row r="46" spans="1:6" ht="61.5">
      <c r="A46" s="75">
        <v>1.07</v>
      </c>
      <c r="B46" s="79" t="s">
        <v>184</v>
      </c>
      <c r="C46" s="72" t="s">
        <v>180</v>
      </c>
      <c r="D46" s="149">
        <v>38</v>
      </c>
      <c r="E46" s="140"/>
      <c r="F46" s="122"/>
    </row>
    <row r="47" spans="1:6" ht="60.75">
      <c r="A47" s="75">
        <v>1.08</v>
      </c>
      <c r="B47" s="76" t="s">
        <v>185</v>
      </c>
      <c r="C47" s="72" t="s">
        <v>6</v>
      </c>
      <c r="D47" s="149">
        <v>1</v>
      </c>
      <c r="E47" s="140"/>
      <c r="F47" s="122"/>
    </row>
    <row r="48" spans="1:6" ht="152.25" thickBot="1">
      <c r="A48" s="80">
        <v>1.0900000000000001</v>
      </c>
      <c r="B48" s="126" t="s">
        <v>186</v>
      </c>
      <c r="C48" s="127" t="s">
        <v>6</v>
      </c>
      <c r="D48" s="150">
        <v>1</v>
      </c>
      <c r="E48" s="151"/>
      <c r="F48" s="123"/>
    </row>
    <row r="49" spans="1:6" ht="16.5" thickBot="1">
      <c r="A49" s="125"/>
      <c r="B49" s="125"/>
      <c r="C49" s="128"/>
      <c r="D49" s="129"/>
      <c r="E49" s="130"/>
      <c r="F49" s="131"/>
    </row>
    <row r="50" spans="1:6" ht="15.75" thickBot="1">
      <c r="A50" s="1064"/>
      <c r="B50" s="1065"/>
      <c r="C50" s="1065"/>
      <c r="D50" s="1065"/>
      <c r="E50" s="1065"/>
      <c r="F50" s="1066"/>
    </row>
    <row r="51" spans="1:6" ht="16.5" thickBot="1">
      <c r="A51" s="65" t="s">
        <v>14</v>
      </c>
      <c r="B51" s="1068" t="s">
        <v>7</v>
      </c>
      <c r="C51" s="1068"/>
      <c r="D51" s="1068"/>
      <c r="E51" s="1068"/>
      <c r="F51" s="1068"/>
    </row>
    <row r="52" spans="1:6" ht="15.75" thickBot="1">
      <c r="A52" s="1062"/>
      <c r="B52" s="1062"/>
      <c r="C52" s="1062"/>
      <c r="D52" s="1062"/>
      <c r="E52" s="1062"/>
      <c r="F52" s="1062"/>
    </row>
    <row r="53" spans="1:6" ht="168.75">
      <c r="A53" s="75">
        <v>2.0099999999999998</v>
      </c>
      <c r="B53" s="81" t="s">
        <v>187</v>
      </c>
      <c r="C53" s="72" t="s">
        <v>188</v>
      </c>
      <c r="D53" s="152">
        <v>2267.6</v>
      </c>
      <c r="E53" s="153"/>
      <c r="F53" s="132"/>
    </row>
    <row r="54" spans="1:6" ht="228">
      <c r="A54" s="75">
        <v>2.02</v>
      </c>
      <c r="B54" s="81" t="s">
        <v>189</v>
      </c>
      <c r="C54" s="72" t="s">
        <v>188</v>
      </c>
      <c r="D54" s="152">
        <v>1940</v>
      </c>
      <c r="E54" s="153"/>
      <c r="F54" s="132"/>
    </row>
    <row r="55" spans="1:6" ht="225.75">
      <c r="A55" s="75">
        <v>2.0299999999999998</v>
      </c>
      <c r="B55" s="81" t="s">
        <v>190</v>
      </c>
      <c r="C55" s="83"/>
      <c r="D55" s="84"/>
      <c r="E55" s="73"/>
      <c r="F55" s="132"/>
    </row>
    <row r="56" spans="1:6" ht="18">
      <c r="A56" s="75"/>
      <c r="B56" s="85" t="s">
        <v>133</v>
      </c>
      <c r="C56" s="83" t="s">
        <v>191</v>
      </c>
      <c r="D56" s="84">
        <v>1403</v>
      </c>
      <c r="E56" s="73"/>
      <c r="F56" s="132"/>
    </row>
    <row r="57" spans="1:6" ht="18">
      <c r="A57" s="75"/>
      <c r="B57" s="85" t="s">
        <v>134</v>
      </c>
      <c r="C57" s="83" t="s">
        <v>191</v>
      </c>
      <c r="D57" s="84">
        <v>2854</v>
      </c>
      <c r="E57" s="73"/>
      <c r="F57" s="132"/>
    </row>
    <row r="58" spans="1:6" ht="18">
      <c r="A58" s="75"/>
      <c r="B58" s="85" t="s">
        <v>135</v>
      </c>
      <c r="C58" s="83" t="s">
        <v>191</v>
      </c>
      <c r="D58" s="84">
        <v>877</v>
      </c>
      <c r="E58" s="73"/>
      <c r="F58" s="132"/>
    </row>
    <row r="59" spans="1:6" ht="78.75">
      <c r="A59" s="75">
        <v>2.04</v>
      </c>
      <c r="B59" s="86" t="s">
        <v>192</v>
      </c>
      <c r="C59" s="87"/>
      <c r="D59" s="84"/>
      <c r="E59" s="70"/>
      <c r="F59" s="132"/>
    </row>
    <row r="60" spans="1:6" ht="30">
      <c r="A60" s="75"/>
      <c r="B60" s="85" t="s">
        <v>136</v>
      </c>
      <c r="C60" s="72" t="s">
        <v>188</v>
      </c>
      <c r="D60" s="88">
        <v>420.82</v>
      </c>
      <c r="E60" s="137"/>
      <c r="F60" s="133"/>
    </row>
    <row r="61" spans="1:6" ht="30">
      <c r="A61" s="75"/>
      <c r="B61" s="85" t="s">
        <v>137</v>
      </c>
      <c r="C61" s="72" t="s">
        <v>188</v>
      </c>
      <c r="D61" s="88">
        <v>263.05</v>
      </c>
      <c r="E61" s="137"/>
      <c r="F61" s="133"/>
    </row>
    <row r="62" spans="1:6" ht="30">
      <c r="A62" s="75"/>
      <c r="B62" s="85" t="s">
        <v>138</v>
      </c>
      <c r="C62" s="72" t="s">
        <v>188</v>
      </c>
      <c r="D62" s="88">
        <v>520.9</v>
      </c>
      <c r="E62" s="137"/>
      <c r="F62" s="133"/>
    </row>
    <row r="63" spans="1:6" ht="48.75">
      <c r="A63" s="75">
        <v>2.0499999999999998</v>
      </c>
      <c r="B63" s="89" t="s">
        <v>193</v>
      </c>
      <c r="C63" s="68"/>
      <c r="D63" s="84"/>
      <c r="E63" s="70"/>
      <c r="F63" s="134"/>
    </row>
    <row r="64" spans="1:6" ht="18">
      <c r="A64" s="75"/>
      <c r="B64" s="85" t="s">
        <v>139</v>
      </c>
      <c r="C64" s="72" t="s">
        <v>191</v>
      </c>
      <c r="D64" s="84">
        <v>1402.73</v>
      </c>
      <c r="E64" s="73"/>
      <c r="F64" s="132"/>
    </row>
    <row r="65" spans="1:6">
      <c r="A65" s="75"/>
      <c r="B65" s="85" t="s">
        <v>140</v>
      </c>
      <c r="C65" s="72" t="s">
        <v>41</v>
      </c>
      <c r="D65" s="90">
        <v>876.8</v>
      </c>
      <c r="E65" s="91"/>
      <c r="F65" s="135"/>
    </row>
    <row r="66" spans="1:6" ht="18">
      <c r="A66" s="75"/>
      <c r="B66" s="85" t="s">
        <v>141</v>
      </c>
      <c r="C66" s="72" t="s">
        <v>191</v>
      </c>
      <c r="D66" s="84">
        <v>2854</v>
      </c>
      <c r="E66" s="73"/>
      <c r="F66" s="132"/>
    </row>
    <row r="67" spans="1:6" ht="121.5">
      <c r="A67" s="92">
        <v>2.06</v>
      </c>
      <c r="B67" s="93" t="s">
        <v>194</v>
      </c>
      <c r="C67" s="72" t="s">
        <v>188</v>
      </c>
      <c r="D67" s="94">
        <v>2650</v>
      </c>
      <c r="E67" s="95"/>
      <c r="F67" s="136"/>
    </row>
    <row r="68" spans="1:6" ht="107.25" thickBot="1">
      <c r="A68" s="92">
        <v>2.0699999999999998</v>
      </c>
      <c r="B68" s="93" t="s">
        <v>195</v>
      </c>
      <c r="C68" s="72" t="s">
        <v>188</v>
      </c>
      <c r="D68" s="96">
        <v>2650</v>
      </c>
      <c r="E68" s="73"/>
      <c r="F68" s="132"/>
    </row>
    <row r="69" spans="1:6" ht="16.5" thickBot="1">
      <c r="A69" s="1075"/>
      <c r="B69" s="1075"/>
      <c r="C69" s="1075"/>
      <c r="D69" s="1075"/>
      <c r="E69" s="1075"/>
      <c r="F69" s="124"/>
    </row>
    <row r="70" spans="1:6" ht="16.5" thickBot="1">
      <c r="A70" s="65" t="s">
        <v>15</v>
      </c>
      <c r="B70" s="1068" t="s">
        <v>142</v>
      </c>
      <c r="C70" s="1068"/>
      <c r="D70" s="1068"/>
      <c r="E70" s="1068"/>
      <c r="F70" s="1068"/>
    </row>
    <row r="71" spans="1:6" ht="16.5" thickBot="1">
      <c r="A71" s="1076" t="s">
        <v>196</v>
      </c>
      <c r="B71" s="1076"/>
      <c r="C71" s="1076"/>
      <c r="D71" s="1076"/>
      <c r="E71" s="1076"/>
      <c r="F71" s="1076"/>
    </row>
    <row r="72" spans="1:6" ht="317.25" thickBot="1">
      <c r="A72" s="1072">
        <v>3.01</v>
      </c>
      <c r="B72" s="97" t="s">
        <v>197</v>
      </c>
      <c r="C72" s="68"/>
      <c r="D72" s="69"/>
      <c r="E72" s="69"/>
      <c r="F72" s="98"/>
    </row>
    <row r="73" spans="1:6" ht="18.75" thickBot="1">
      <c r="A73" s="1072"/>
      <c r="B73" s="85" t="s">
        <v>143</v>
      </c>
      <c r="C73" s="72" t="s">
        <v>188</v>
      </c>
      <c r="D73" s="69">
        <v>350.7</v>
      </c>
      <c r="E73" s="120"/>
      <c r="F73" s="132"/>
    </row>
    <row r="74" spans="1:6" ht="18.75" thickBot="1">
      <c r="A74" s="1072"/>
      <c r="B74" s="85" t="s">
        <v>144</v>
      </c>
      <c r="C74" s="99" t="s">
        <v>188</v>
      </c>
      <c r="D74" s="69">
        <v>265</v>
      </c>
      <c r="E74" s="120"/>
      <c r="F74" s="132"/>
    </row>
    <row r="75" spans="1:6" ht="18">
      <c r="A75" s="1072"/>
      <c r="B75" s="85" t="s">
        <v>145</v>
      </c>
      <c r="C75" s="72" t="s">
        <v>188</v>
      </c>
      <c r="D75" s="69">
        <v>770.7</v>
      </c>
      <c r="E75" s="120"/>
      <c r="F75" s="132"/>
    </row>
    <row r="76" spans="1:6" ht="316.5">
      <c r="A76" s="1073">
        <v>3.02</v>
      </c>
      <c r="B76" s="100" t="s">
        <v>198</v>
      </c>
      <c r="C76" s="72"/>
      <c r="D76" s="69"/>
      <c r="E76" s="73"/>
      <c r="F76" s="82"/>
    </row>
    <row r="77" spans="1:6" ht="18">
      <c r="A77" s="1074"/>
      <c r="B77" s="81" t="s">
        <v>146</v>
      </c>
      <c r="C77" s="72" t="s">
        <v>188</v>
      </c>
      <c r="D77" s="69">
        <v>250</v>
      </c>
      <c r="E77" s="73"/>
      <c r="F77" s="82"/>
    </row>
    <row r="78" spans="1:6" ht="136.5">
      <c r="A78" s="75">
        <v>3.03</v>
      </c>
      <c r="B78" s="97" t="s">
        <v>199</v>
      </c>
      <c r="C78" s="72" t="s">
        <v>191</v>
      </c>
      <c r="D78" s="69">
        <v>1403</v>
      </c>
      <c r="E78" s="73"/>
      <c r="F78" s="82"/>
    </row>
    <row r="79" spans="1:6" ht="136.5">
      <c r="A79" s="66">
        <v>3.04</v>
      </c>
      <c r="B79" s="101" t="s">
        <v>200</v>
      </c>
      <c r="C79" s="72" t="s">
        <v>191</v>
      </c>
      <c r="D79" s="139">
        <v>1403</v>
      </c>
      <c r="E79" s="140"/>
      <c r="F79" s="132"/>
    </row>
    <row r="80" spans="1:6" ht="47.25">
      <c r="A80" s="1073">
        <v>3.05</v>
      </c>
      <c r="B80" s="102" t="s">
        <v>147</v>
      </c>
      <c r="C80" s="72"/>
      <c r="D80" s="141"/>
      <c r="E80" s="140"/>
      <c r="F80" s="132"/>
    </row>
    <row r="81" spans="1:6" ht="45">
      <c r="A81" s="1073"/>
      <c r="B81" s="103" t="s">
        <v>201</v>
      </c>
      <c r="C81" s="72" t="s">
        <v>191</v>
      </c>
      <c r="D81" s="141">
        <v>867.84</v>
      </c>
      <c r="E81" s="140"/>
      <c r="F81" s="132"/>
    </row>
    <row r="82" spans="1:6" ht="30">
      <c r="A82" s="1073"/>
      <c r="B82" s="93" t="s">
        <v>202</v>
      </c>
      <c r="C82" s="72" t="s">
        <v>191</v>
      </c>
      <c r="D82" s="141">
        <v>2835.52</v>
      </c>
      <c r="E82" s="142"/>
      <c r="F82" s="132"/>
    </row>
    <row r="83" spans="1:6" ht="15.75">
      <c r="A83" s="1073">
        <v>3.06</v>
      </c>
      <c r="B83" s="104" t="s">
        <v>148</v>
      </c>
      <c r="C83" s="72"/>
      <c r="D83" s="141"/>
      <c r="E83" s="143"/>
      <c r="F83" s="132"/>
    </row>
    <row r="84" spans="1:6" ht="30">
      <c r="A84" s="1073"/>
      <c r="B84" s="78" t="s">
        <v>149</v>
      </c>
      <c r="C84" s="72" t="s">
        <v>180</v>
      </c>
      <c r="D84" s="141">
        <v>281.17</v>
      </c>
      <c r="E84" s="143"/>
      <c r="F84" s="132"/>
    </row>
    <row r="85" spans="1:6" ht="45">
      <c r="A85" s="1073"/>
      <c r="B85" s="77" t="s">
        <v>150</v>
      </c>
      <c r="C85" s="72" t="s">
        <v>180</v>
      </c>
      <c r="D85" s="141">
        <v>1789.2</v>
      </c>
      <c r="E85" s="142"/>
      <c r="F85" s="132"/>
    </row>
    <row r="86" spans="1:6" ht="30">
      <c r="A86" s="1073"/>
      <c r="B86" s="77" t="s">
        <v>151</v>
      </c>
      <c r="C86" s="72" t="s">
        <v>180</v>
      </c>
      <c r="D86" s="144">
        <v>214.42</v>
      </c>
      <c r="E86" s="145"/>
      <c r="F86" s="132"/>
    </row>
    <row r="87" spans="1:6" ht="30.75" thickBot="1">
      <c r="A87" s="1073"/>
      <c r="B87" s="77" t="s">
        <v>152</v>
      </c>
      <c r="C87" s="72" t="s">
        <v>180</v>
      </c>
      <c r="D87" s="144">
        <v>176.52</v>
      </c>
      <c r="E87" s="145"/>
      <c r="F87" s="132"/>
    </row>
    <row r="88" spans="1:6" ht="16.5" thickBot="1">
      <c r="A88" s="1024"/>
      <c r="B88" s="1025"/>
      <c r="C88" s="1025"/>
      <c r="D88" s="1025"/>
      <c r="E88" s="1025"/>
      <c r="F88" s="124"/>
    </row>
    <row r="89" spans="1:6" ht="15.75" thickBot="1">
      <c r="A89" s="1026"/>
      <c r="B89" s="1027"/>
      <c r="C89" s="1027"/>
      <c r="D89" s="1027"/>
      <c r="E89" s="1027"/>
      <c r="F89" s="1028"/>
    </row>
    <row r="90" spans="1:6" ht="16.5" thickBot="1">
      <c r="A90" s="105"/>
      <c r="B90" s="106"/>
      <c r="C90" s="105"/>
      <c r="D90" s="107"/>
      <c r="E90" s="107"/>
      <c r="F90" s="108"/>
    </row>
    <row r="91" spans="1:6" ht="16.5" thickBot="1">
      <c r="A91" s="109" t="s">
        <v>16</v>
      </c>
      <c r="B91" s="1029" t="s">
        <v>153</v>
      </c>
      <c r="C91" s="1029"/>
      <c r="D91" s="1029"/>
      <c r="E91" s="1029"/>
      <c r="F91" s="1029"/>
    </row>
    <row r="92" spans="1:6" ht="15.75" thickBot="1">
      <c r="A92" s="1030"/>
      <c r="B92" s="1030"/>
      <c r="C92" s="1030"/>
      <c r="D92" s="1030"/>
      <c r="E92" s="1030"/>
      <c r="F92" s="1030"/>
    </row>
    <row r="93" spans="1:6" ht="60">
      <c r="A93" s="110">
        <v>4.01</v>
      </c>
      <c r="B93" s="111" t="s">
        <v>154</v>
      </c>
      <c r="C93" s="72" t="s">
        <v>188</v>
      </c>
      <c r="D93" s="146">
        <v>1082.76</v>
      </c>
      <c r="E93" s="147"/>
      <c r="F93" s="132"/>
    </row>
    <row r="94" spans="1:6" ht="45">
      <c r="A94" s="112">
        <v>4.0199999999999996</v>
      </c>
      <c r="B94" s="113" t="s">
        <v>155</v>
      </c>
      <c r="C94" s="72" t="s">
        <v>191</v>
      </c>
      <c r="D94" s="146">
        <v>3937.32</v>
      </c>
      <c r="E94" s="147"/>
      <c r="F94" s="132"/>
    </row>
    <row r="95" spans="1:6" ht="30">
      <c r="A95" s="112">
        <v>4.03</v>
      </c>
      <c r="B95" s="113" t="s">
        <v>156</v>
      </c>
      <c r="C95" s="72" t="s">
        <v>191</v>
      </c>
      <c r="D95" s="146">
        <v>3937.32</v>
      </c>
      <c r="E95" s="147"/>
      <c r="F95" s="132"/>
    </row>
    <row r="96" spans="1:6" ht="120">
      <c r="A96" s="112">
        <v>4.04</v>
      </c>
      <c r="B96" s="114" t="s">
        <v>157</v>
      </c>
      <c r="C96" s="72" t="s">
        <v>191</v>
      </c>
      <c r="D96" s="146">
        <v>2424.3000000000002</v>
      </c>
      <c r="E96" s="147"/>
      <c r="F96" s="132"/>
    </row>
    <row r="97" spans="1:6" ht="255">
      <c r="A97" s="112">
        <v>4.05</v>
      </c>
      <c r="B97" s="115" t="s">
        <v>158</v>
      </c>
      <c r="C97" s="72" t="s">
        <v>191</v>
      </c>
      <c r="D97" s="146">
        <v>1190</v>
      </c>
      <c r="E97" s="147"/>
      <c r="F97" s="132"/>
    </row>
    <row r="98" spans="1:6" ht="90.75" thickBot="1">
      <c r="A98" s="159">
        <v>4.0599999999999996</v>
      </c>
      <c r="B98" s="160" t="s">
        <v>159</v>
      </c>
      <c r="C98" s="127" t="s">
        <v>180</v>
      </c>
      <c r="D98" s="161">
        <v>778</v>
      </c>
      <c r="E98" s="162"/>
      <c r="F98" s="163"/>
    </row>
    <row r="99" spans="1:6" ht="16.5" thickBot="1">
      <c r="A99" s="154"/>
      <c r="B99" s="155"/>
      <c r="C99" s="156"/>
      <c r="D99" s="157"/>
      <c r="E99" s="164"/>
      <c r="F99" s="131"/>
    </row>
    <row r="100" spans="1:6" ht="16.5" thickBot="1">
      <c r="A100" s="116"/>
      <c r="B100" s="117"/>
      <c r="C100" s="119"/>
      <c r="D100" s="116"/>
      <c r="E100" s="118"/>
      <c r="F100" s="165"/>
    </row>
    <row r="101" spans="1:6" ht="16.5" thickBot="1">
      <c r="A101" s="158"/>
      <c r="B101" s="166" t="s">
        <v>204</v>
      </c>
      <c r="C101" s="167"/>
      <c r="D101" s="168"/>
      <c r="E101" s="169"/>
      <c r="F101" s="170"/>
    </row>
    <row r="102" spans="1:6" ht="15.75">
      <c r="A102" s="182">
        <v>1</v>
      </c>
      <c r="B102" s="172" t="str">
        <f>B36</f>
        <v>ПРИПРЕМНИ РАДОВИ</v>
      </c>
      <c r="C102" s="173"/>
      <c r="D102" s="174"/>
      <c r="E102" s="1020"/>
      <c r="F102" s="1020"/>
    </row>
    <row r="103" spans="1:6" ht="15.75">
      <c r="A103" s="171">
        <v>2</v>
      </c>
      <c r="B103" s="172" t="str">
        <f>B51</f>
        <v>ЗЕМЉАНИ РАДОВИ</v>
      </c>
      <c r="C103" s="173"/>
      <c r="D103" s="174"/>
      <c r="E103" s="1020"/>
      <c r="F103" s="1020"/>
    </row>
    <row r="104" spans="1:6" ht="15.75">
      <c r="A104" s="171">
        <v>3</v>
      </c>
      <c r="B104" s="172" t="str">
        <f>B70</f>
        <v>КОЛОВОЗНА КОНСТРУКЦИЈА</v>
      </c>
      <c r="C104" s="173"/>
      <c r="D104" s="174"/>
      <c r="E104" s="1020"/>
      <c r="F104" s="1020"/>
    </row>
    <row r="105" spans="1:6" ht="16.5" thickBot="1">
      <c r="A105" s="175">
        <v>4</v>
      </c>
      <c r="B105" s="176" t="s">
        <v>153</v>
      </c>
      <c r="C105" s="177"/>
      <c r="D105" s="178"/>
      <c r="E105" s="1021"/>
      <c r="F105" s="1021"/>
    </row>
    <row r="106" spans="1:6" ht="16.5" thickBot="1">
      <c r="A106" s="179"/>
      <c r="B106" s="180"/>
      <c r="C106" s="180"/>
      <c r="D106" s="181" t="s">
        <v>203</v>
      </c>
      <c r="E106" s="1022"/>
      <c r="F106" s="1023"/>
    </row>
  </sheetData>
  <mergeCells count="37">
    <mergeCell ref="A72:A75"/>
    <mergeCell ref="A76:A77"/>
    <mergeCell ref="A80:A82"/>
    <mergeCell ref="A83:A87"/>
    <mergeCell ref="B51:F51"/>
    <mergeCell ref="A52:F52"/>
    <mergeCell ref="A69:E69"/>
    <mergeCell ref="B70:F70"/>
    <mergeCell ref="A71:F71"/>
    <mergeCell ref="A22:F22"/>
    <mergeCell ref="A37:F37"/>
    <mergeCell ref="A39:A40"/>
    <mergeCell ref="A50:F50"/>
    <mergeCell ref="A24:A25"/>
    <mergeCell ref="B36:F36"/>
    <mergeCell ref="A35:F35"/>
    <mergeCell ref="A1:F2"/>
    <mergeCell ref="A3:F3"/>
    <mergeCell ref="A4:F4"/>
    <mergeCell ref="A6:F6"/>
    <mergeCell ref="A7:F7"/>
    <mergeCell ref="A8:F8"/>
    <mergeCell ref="E103:F103"/>
    <mergeCell ref="E104:F104"/>
    <mergeCell ref="E105:F105"/>
    <mergeCell ref="E106:F106"/>
    <mergeCell ref="A88:E88"/>
    <mergeCell ref="A89:F89"/>
    <mergeCell ref="B91:F91"/>
    <mergeCell ref="A92:F92"/>
    <mergeCell ref="E102:F102"/>
    <mergeCell ref="A9:F9"/>
    <mergeCell ref="A10:F10"/>
    <mergeCell ref="A12:F12"/>
    <mergeCell ref="A13:F13"/>
    <mergeCell ref="A14:F15"/>
    <mergeCell ref="B21:F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8"/>
  <sheetViews>
    <sheetView workbookViewId="0">
      <selection activeCell="A8" sqref="A8:F8"/>
    </sheetView>
  </sheetViews>
  <sheetFormatPr defaultRowHeight="15.75"/>
  <cols>
    <col min="1" max="1" width="6.77734375" style="13" customWidth="1"/>
    <col min="2" max="2" width="43.77734375" style="10" customWidth="1"/>
    <col min="3" max="3" width="5.77734375" style="10" customWidth="1"/>
    <col min="4" max="5" width="10.77734375" style="10" customWidth="1"/>
    <col min="6" max="6" width="12.77734375" style="10" customWidth="1"/>
    <col min="7" max="16384" width="8.88671875" style="10"/>
  </cols>
  <sheetData>
    <row r="1" spans="1:6" ht="31.5" customHeight="1">
      <c r="A1" s="1124" t="s">
        <v>170</v>
      </c>
      <c r="B1" s="1125"/>
      <c r="C1" s="1125"/>
      <c r="D1" s="1125"/>
      <c r="E1" s="1125"/>
      <c r="F1" s="1126"/>
    </row>
    <row r="2" spans="1:6" hidden="1">
      <c r="A2" s="1127"/>
      <c r="B2" s="1047"/>
      <c r="C2" s="1047"/>
      <c r="D2" s="1047"/>
      <c r="E2" s="1047"/>
      <c r="F2" s="1128"/>
    </row>
    <row r="3" spans="1:6">
      <c r="A3" s="1129" t="s">
        <v>205</v>
      </c>
      <c r="B3" s="1050"/>
      <c r="C3" s="1050"/>
      <c r="D3" s="1050"/>
      <c r="E3" s="1050"/>
      <c r="F3" s="1130"/>
    </row>
    <row r="4" spans="1:6">
      <c r="A4" s="1129" t="s">
        <v>206</v>
      </c>
      <c r="B4" s="1052"/>
      <c r="C4" s="1052"/>
      <c r="D4" s="1052"/>
      <c r="E4" s="1052"/>
      <c r="F4" s="1131"/>
    </row>
    <row r="5" spans="1:6">
      <c r="A5" s="183"/>
      <c r="B5" s="60"/>
      <c r="C5" s="60"/>
      <c r="D5" s="60"/>
      <c r="E5" s="60"/>
      <c r="F5" s="184"/>
    </row>
    <row r="6" spans="1:6">
      <c r="A6" s="1132" t="s">
        <v>171</v>
      </c>
      <c r="B6" s="1055"/>
      <c r="C6" s="1055"/>
      <c r="D6" s="1055"/>
      <c r="E6" s="1055"/>
      <c r="F6" s="1133"/>
    </row>
    <row r="7" spans="1:6">
      <c r="A7" s="1134" t="s">
        <v>172</v>
      </c>
      <c r="B7" s="1058"/>
      <c r="C7" s="1058"/>
      <c r="D7" s="1058"/>
      <c r="E7" s="1058"/>
      <c r="F7" s="1135"/>
    </row>
    <row r="8" spans="1:6" ht="28.5" customHeight="1">
      <c r="A8" s="1017" t="s">
        <v>720</v>
      </c>
      <c r="B8" s="1018"/>
      <c r="C8" s="1018"/>
      <c r="D8" s="1018"/>
      <c r="E8" s="1018"/>
      <c r="F8" s="1019"/>
    </row>
    <row r="9" spans="1:6">
      <c r="A9" s="1146" t="s">
        <v>173</v>
      </c>
      <c r="B9" s="1032"/>
      <c r="C9" s="1032"/>
      <c r="D9" s="1032"/>
      <c r="E9" s="1032"/>
      <c r="F9" s="1147"/>
    </row>
    <row r="10" spans="1:6">
      <c r="A10" s="1146" t="s">
        <v>174</v>
      </c>
      <c r="B10" s="1032"/>
      <c r="C10" s="1032"/>
      <c r="D10" s="1032"/>
      <c r="E10" s="1032"/>
      <c r="F10" s="1147"/>
    </row>
    <row r="11" spans="1:6">
      <c r="A11" s="185"/>
      <c r="B11" s="63"/>
      <c r="C11" s="63"/>
      <c r="D11" s="63"/>
      <c r="E11" s="63"/>
      <c r="F11" s="186"/>
    </row>
    <row r="12" spans="1:6">
      <c r="A12" s="1146" t="s">
        <v>175</v>
      </c>
      <c r="B12" s="1032"/>
      <c r="C12" s="1032"/>
      <c r="D12" s="1032"/>
      <c r="E12" s="1032"/>
      <c r="F12" s="1147"/>
    </row>
    <row r="13" spans="1:6" ht="16.5" thickBot="1">
      <c r="A13" s="1148" t="s">
        <v>176</v>
      </c>
      <c r="B13" s="1035"/>
      <c r="C13" s="1035"/>
      <c r="D13" s="1035"/>
      <c r="E13" s="1035"/>
      <c r="F13" s="1149"/>
    </row>
    <row r="14" spans="1:6">
      <c r="A14" s="1150" t="s">
        <v>179</v>
      </c>
      <c r="B14" s="1038"/>
      <c r="C14" s="1038"/>
      <c r="D14" s="1038"/>
      <c r="E14" s="1038"/>
      <c r="F14" s="1151"/>
    </row>
    <row r="15" spans="1:6">
      <c r="A15" s="1152"/>
      <c r="B15" s="1153"/>
      <c r="C15" s="1153"/>
      <c r="D15" s="1153"/>
      <c r="E15" s="1153"/>
      <c r="F15" s="1154"/>
    </row>
    <row r="16" spans="1:6" ht="16.5" thickBot="1">
      <c r="A16" s="1155"/>
      <c r="B16" s="1041"/>
      <c r="C16" s="1041"/>
      <c r="D16" s="1041"/>
      <c r="E16" s="1041"/>
      <c r="F16" s="1156"/>
    </row>
    <row r="17" spans="1:6" ht="25.5">
      <c r="A17" s="758" t="s">
        <v>127</v>
      </c>
      <c r="B17" s="759" t="s">
        <v>122</v>
      </c>
      <c r="C17" s="760" t="s">
        <v>124</v>
      </c>
      <c r="D17" s="761" t="s">
        <v>125</v>
      </c>
      <c r="E17" s="760" t="s">
        <v>126</v>
      </c>
      <c r="F17" s="760" t="s">
        <v>123</v>
      </c>
    </row>
    <row r="18" spans="1:6" ht="18.75" thickBot="1">
      <c r="A18" s="442"/>
      <c r="B18" s="442"/>
      <c r="C18" s="442"/>
      <c r="D18" s="442"/>
      <c r="E18" s="442"/>
      <c r="F18" s="442"/>
    </row>
    <row r="19" spans="1:6" ht="16.5" thickBot="1">
      <c r="A19" s="188" t="s">
        <v>13</v>
      </c>
      <c r="B19" s="189" t="s">
        <v>368</v>
      </c>
      <c r="C19" s="189"/>
      <c r="D19" s="190"/>
      <c r="E19" s="191"/>
      <c r="F19" s="192"/>
    </row>
    <row r="20" spans="1:6" ht="16.5" thickBot="1">
      <c r="A20" s="461" t="s">
        <v>317</v>
      </c>
      <c r="B20" s="466" t="s">
        <v>207</v>
      </c>
      <c r="C20" s="1160"/>
      <c r="D20" s="1160"/>
      <c r="E20" s="1160"/>
      <c r="F20" s="1161"/>
    </row>
    <row r="21" spans="1:6">
      <c r="A21" s="459" t="s">
        <v>318</v>
      </c>
      <c r="B21" s="462" t="s">
        <v>319</v>
      </c>
      <c r="C21" s="463" t="s">
        <v>21</v>
      </c>
      <c r="D21" s="464">
        <v>260</v>
      </c>
      <c r="E21" s="465"/>
      <c r="F21" s="465"/>
    </row>
    <row r="22" spans="1:6" ht="16.5" customHeight="1" thickBot="1">
      <c r="A22" s="444" t="s">
        <v>320</v>
      </c>
      <c r="B22" s="445" t="s">
        <v>321</v>
      </c>
      <c r="C22" s="446" t="s">
        <v>21</v>
      </c>
      <c r="D22" s="447">
        <f>+D21</f>
        <v>260</v>
      </c>
      <c r="E22" s="448"/>
      <c r="F22" s="448"/>
    </row>
    <row r="23" spans="1:6" ht="16.5" customHeight="1" thickBot="1">
      <c r="A23" s="456"/>
      <c r="B23" s="216" t="s">
        <v>213</v>
      </c>
      <c r="C23" s="217"/>
      <c r="D23" s="218"/>
      <c r="E23" s="221"/>
      <c r="F23" s="222"/>
    </row>
    <row r="24" spans="1:6" ht="16.5" customHeight="1" thickBot="1">
      <c r="A24" s="449"/>
      <c r="B24" s="404"/>
      <c r="C24" s="217"/>
      <c r="D24" s="450"/>
      <c r="E24" s="458"/>
      <c r="F24" s="335"/>
    </row>
    <row r="25" spans="1:6" ht="16.5" thickBot="1">
      <c r="A25" s="460" t="s">
        <v>322</v>
      </c>
      <c r="B25" s="468" t="s">
        <v>17</v>
      </c>
      <c r="C25" s="1136"/>
      <c r="D25" s="1136"/>
      <c r="E25" s="1136"/>
      <c r="F25" s="1137"/>
    </row>
    <row r="26" spans="1:6" ht="16.5">
      <c r="A26" s="459" t="s">
        <v>323</v>
      </c>
      <c r="B26" s="467" t="s">
        <v>324</v>
      </c>
      <c r="C26" s="463" t="s">
        <v>369</v>
      </c>
      <c r="D26" s="464">
        <v>520</v>
      </c>
      <c r="E26" s="465"/>
      <c r="F26" s="465"/>
    </row>
    <row r="27" spans="1:6" ht="16.5">
      <c r="A27" s="451" t="s">
        <v>325</v>
      </c>
      <c r="B27" s="452" t="s">
        <v>326</v>
      </c>
      <c r="C27" s="453" t="s">
        <v>370</v>
      </c>
      <c r="D27" s="454">
        <v>31.2</v>
      </c>
      <c r="E27" s="455"/>
      <c r="F27" s="455"/>
    </row>
    <row r="28" spans="1:6" ht="29.25" thickBot="1">
      <c r="A28" s="451" t="s">
        <v>327</v>
      </c>
      <c r="B28" s="452" t="s">
        <v>328</v>
      </c>
      <c r="C28" s="453" t="s">
        <v>21</v>
      </c>
      <c r="D28" s="454">
        <f>+D22*2</f>
        <v>520</v>
      </c>
      <c r="E28" s="455"/>
      <c r="F28" s="455"/>
    </row>
    <row r="29" spans="1:6" ht="17.25" thickBot="1">
      <c r="A29" s="456"/>
      <c r="B29" s="216" t="s">
        <v>371</v>
      </c>
      <c r="C29" s="217"/>
      <c r="D29" s="218"/>
      <c r="E29" s="221"/>
      <c r="F29" s="222"/>
    </row>
    <row r="30" spans="1:6" ht="16.5" thickBot="1">
      <c r="A30" s="460" t="s">
        <v>329</v>
      </c>
      <c r="B30" s="468" t="s">
        <v>7</v>
      </c>
      <c r="C30" s="1136"/>
      <c r="D30" s="1136"/>
      <c r="E30" s="1136"/>
      <c r="F30" s="1137"/>
    </row>
    <row r="31" spans="1:6" ht="16.5">
      <c r="A31" s="459" t="s">
        <v>330</v>
      </c>
      <c r="B31" s="467" t="s">
        <v>331</v>
      </c>
      <c r="C31" s="463" t="s">
        <v>370</v>
      </c>
      <c r="D31" s="464">
        <v>202.8</v>
      </c>
      <c r="E31" s="465"/>
      <c r="F31" s="465"/>
    </row>
    <row r="32" spans="1:6" ht="28.5">
      <c r="A32" s="451" t="s">
        <v>332</v>
      </c>
      <c r="B32" s="469" t="s">
        <v>333</v>
      </c>
      <c r="C32" s="453" t="s">
        <v>370</v>
      </c>
      <c r="D32" s="454">
        <v>26</v>
      </c>
      <c r="E32" s="455"/>
      <c r="F32" s="455"/>
    </row>
    <row r="33" spans="1:6" ht="16.5">
      <c r="A33" s="451" t="s">
        <v>334</v>
      </c>
      <c r="B33" s="469" t="s">
        <v>335</v>
      </c>
      <c r="C33" s="453" t="s">
        <v>369</v>
      </c>
      <c r="D33" s="454">
        <v>156</v>
      </c>
      <c r="E33" s="455"/>
      <c r="F33" s="455"/>
    </row>
    <row r="34" spans="1:6" ht="16.5">
      <c r="A34" s="451" t="s">
        <v>336</v>
      </c>
      <c r="B34" s="469" t="s">
        <v>337</v>
      </c>
      <c r="C34" s="453" t="s">
        <v>370</v>
      </c>
      <c r="D34" s="454">
        <v>15.6</v>
      </c>
      <c r="E34" s="455"/>
      <c r="F34" s="455"/>
    </row>
    <row r="35" spans="1:6" ht="16.5">
      <c r="A35" s="451" t="s">
        <v>338</v>
      </c>
      <c r="B35" s="469" t="s">
        <v>30</v>
      </c>
      <c r="C35" s="453" t="s">
        <v>370</v>
      </c>
      <c r="D35" s="454">
        <v>62.4</v>
      </c>
      <c r="E35" s="455"/>
      <c r="F35" s="455"/>
    </row>
    <row r="36" spans="1:6" ht="16.5">
      <c r="A36" s="451" t="s">
        <v>339</v>
      </c>
      <c r="B36" s="469" t="s">
        <v>340</v>
      </c>
      <c r="C36" s="453" t="s">
        <v>370</v>
      </c>
      <c r="D36" s="454">
        <v>196.6</v>
      </c>
      <c r="E36" s="455"/>
      <c r="F36" s="455"/>
    </row>
    <row r="37" spans="1:6" ht="17.25" thickBot="1">
      <c r="A37" s="451" t="s">
        <v>341</v>
      </c>
      <c r="B37" s="469" t="s">
        <v>342</v>
      </c>
      <c r="C37" s="453" t="s">
        <v>370</v>
      </c>
      <c r="D37" s="454">
        <v>63.4</v>
      </c>
      <c r="E37" s="455"/>
      <c r="F37" s="455"/>
    </row>
    <row r="38" spans="1:6" ht="17.25" thickBot="1">
      <c r="A38" s="456"/>
      <c r="B38" s="216" t="s">
        <v>372</v>
      </c>
      <c r="C38" s="217"/>
      <c r="D38" s="218"/>
      <c r="E38" s="221"/>
      <c r="F38" s="222"/>
    </row>
    <row r="39" spans="1:6" ht="16.5" thickBot="1">
      <c r="A39" s="460" t="s">
        <v>343</v>
      </c>
      <c r="B39" s="470" t="s">
        <v>223</v>
      </c>
      <c r="C39" s="1157"/>
      <c r="D39" s="1157"/>
      <c r="E39" s="1157"/>
      <c r="F39" s="1158"/>
    </row>
    <row r="40" spans="1:6" ht="17.25" thickBot="1">
      <c r="A40" s="459" t="s">
        <v>344</v>
      </c>
      <c r="B40" s="471" t="s">
        <v>345</v>
      </c>
      <c r="C40" s="463" t="s">
        <v>369</v>
      </c>
      <c r="D40" s="472">
        <v>936</v>
      </c>
      <c r="E40" s="473"/>
      <c r="F40" s="465"/>
    </row>
    <row r="41" spans="1:6" ht="17.25" thickBot="1">
      <c r="A41" s="456"/>
      <c r="B41" s="216" t="s">
        <v>373</v>
      </c>
      <c r="C41" s="217"/>
      <c r="D41" s="218"/>
      <c r="E41" s="221"/>
      <c r="F41" s="222"/>
    </row>
    <row r="42" spans="1:6">
      <c r="A42" s="479" t="s">
        <v>346</v>
      </c>
      <c r="B42" s="480" t="s">
        <v>347</v>
      </c>
      <c r="C42" s="481"/>
      <c r="D42" s="481"/>
      <c r="E42" s="481"/>
      <c r="F42" s="481"/>
    </row>
    <row r="43" spans="1:6" ht="28.5">
      <c r="A43" s="474" t="s">
        <v>348</v>
      </c>
      <c r="B43" s="475" t="s">
        <v>349</v>
      </c>
      <c r="C43" s="476" t="s">
        <v>21</v>
      </c>
      <c r="D43" s="477">
        <v>280</v>
      </c>
      <c r="E43" s="478"/>
      <c r="F43" s="482"/>
    </row>
    <row r="44" spans="1:6" ht="28.5">
      <c r="A44" s="474" t="s">
        <v>350</v>
      </c>
      <c r="B44" s="475" t="s">
        <v>351</v>
      </c>
      <c r="C44" s="476" t="s">
        <v>1</v>
      </c>
      <c r="D44" s="477">
        <v>1</v>
      </c>
      <c r="E44" s="478"/>
      <c r="F44" s="478"/>
    </row>
    <row r="45" spans="1:6" ht="28.5">
      <c r="A45" s="474" t="s">
        <v>352</v>
      </c>
      <c r="B45" s="475" t="s">
        <v>353</v>
      </c>
      <c r="C45" s="476" t="s">
        <v>1</v>
      </c>
      <c r="D45" s="477">
        <v>3</v>
      </c>
      <c r="E45" s="478"/>
      <c r="F45" s="478"/>
    </row>
    <row r="46" spans="1:6">
      <c r="A46" s="474" t="s">
        <v>354</v>
      </c>
      <c r="B46" s="475" t="s">
        <v>355</v>
      </c>
      <c r="C46" s="476" t="s">
        <v>1</v>
      </c>
      <c r="D46" s="477">
        <v>3</v>
      </c>
      <c r="E46" s="478"/>
      <c r="F46" s="478"/>
    </row>
    <row r="47" spans="1:6">
      <c r="A47" s="474" t="s">
        <v>356</v>
      </c>
      <c r="B47" s="475" t="s">
        <v>357</v>
      </c>
      <c r="C47" s="476" t="s">
        <v>1</v>
      </c>
      <c r="D47" s="477">
        <v>3</v>
      </c>
      <c r="E47" s="478"/>
      <c r="F47" s="478"/>
    </row>
    <row r="48" spans="1:6">
      <c r="A48" s="474" t="s">
        <v>358</v>
      </c>
      <c r="B48" s="475" t="s">
        <v>359</v>
      </c>
      <c r="C48" s="476" t="s">
        <v>1</v>
      </c>
      <c r="D48" s="477">
        <v>3</v>
      </c>
      <c r="E48" s="478"/>
      <c r="F48" s="478"/>
    </row>
    <row r="49" spans="1:6" ht="16.5" thickBot="1">
      <c r="A49" s="474" t="s">
        <v>360</v>
      </c>
      <c r="B49" s="475" t="s">
        <v>361</v>
      </c>
      <c r="C49" s="476" t="s">
        <v>1</v>
      </c>
      <c r="D49" s="477">
        <v>1</v>
      </c>
      <c r="E49" s="478"/>
      <c r="F49" s="478"/>
    </row>
    <row r="50" spans="1:6" ht="17.25" thickBot="1">
      <c r="A50" s="456"/>
      <c r="B50" s="216" t="s">
        <v>374</v>
      </c>
      <c r="C50" s="217"/>
      <c r="D50" s="218"/>
      <c r="E50" s="221"/>
      <c r="F50" s="222"/>
    </row>
    <row r="51" spans="1:6">
      <c r="A51" s="457" t="s">
        <v>362</v>
      </c>
      <c r="B51" s="485" t="s">
        <v>242</v>
      </c>
      <c r="C51" s="1159"/>
      <c r="D51" s="1159"/>
      <c r="E51" s="1159"/>
      <c r="F51" s="1159"/>
    </row>
    <row r="52" spans="1:6" ht="28.5">
      <c r="A52" s="451" t="s">
        <v>363</v>
      </c>
      <c r="B52" s="469" t="s">
        <v>364</v>
      </c>
      <c r="C52" s="483" t="s">
        <v>6</v>
      </c>
      <c r="D52" s="484">
        <v>1</v>
      </c>
      <c r="E52" s="482"/>
      <c r="F52" s="482"/>
    </row>
    <row r="53" spans="1:6" ht="29.25" thickBot="1">
      <c r="A53" s="451" t="s">
        <v>365</v>
      </c>
      <c r="B53" s="469" t="s">
        <v>366</v>
      </c>
      <c r="C53" s="483" t="s">
        <v>6</v>
      </c>
      <c r="D53" s="484">
        <v>1</v>
      </c>
      <c r="E53" s="482"/>
      <c r="F53" s="482"/>
    </row>
    <row r="54" spans="1:6" ht="17.25" thickBot="1">
      <c r="A54" s="456"/>
      <c r="B54" s="216" t="s">
        <v>375</v>
      </c>
      <c r="C54" s="217"/>
      <c r="D54" s="218"/>
      <c r="E54" s="221"/>
      <c r="F54" s="222"/>
    </row>
    <row r="55" spans="1:6" ht="16.5" thickBot="1">
      <c r="A55" s="486"/>
      <c r="B55" s="487"/>
      <c r="C55" s="488"/>
      <c r="D55" s="489"/>
      <c r="E55" s="490"/>
      <c r="F55" s="490"/>
    </row>
    <row r="56" spans="1:6" ht="16.5" customHeight="1" thickBot="1">
      <c r="A56" s="460" t="s">
        <v>376</v>
      </c>
      <c r="B56" s="502" t="s">
        <v>247</v>
      </c>
      <c r="C56" s="1136"/>
      <c r="D56" s="1136"/>
      <c r="E56" s="1136"/>
      <c r="F56" s="1137"/>
    </row>
    <row r="57" spans="1:6">
      <c r="A57" s="459" t="s">
        <v>377</v>
      </c>
      <c r="B57" s="498" t="s">
        <v>378</v>
      </c>
      <c r="C57" s="499" t="s">
        <v>21</v>
      </c>
      <c r="D57" s="500">
        <v>23</v>
      </c>
      <c r="E57" s="501"/>
      <c r="F57" s="501"/>
    </row>
    <row r="58" spans="1:6">
      <c r="A58" s="451" t="s">
        <v>379</v>
      </c>
      <c r="B58" s="491" t="s">
        <v>380</v>
      </c>
      <c r="C58" s="483" t="s">
        <v>21</v>
      </c>
      <c r="D58" s="484">
        <v>12</v>
      </c>
      <c r="E58" s="482"/>
      <c r="F58" s="482"/>
    </row>
    <row r="59" spans="1:6">
      <c r="A59" s="451" t="s">
        <v>381</v>
      </c>
      <c r="B59" s="452" t="s">
        <v>382</v>
      </c>
      <c r="C59" s="483" t="s">
        <v>383</v>
      </c>
      <c r="D59" s="484">
        <v>1</v>
      </c>
      <c r="E59" s="482"/>
      <c r="F59" s="482"/>
    </row>
    <row r="60" spans="1:6">
      <c r="A60" s="451" t="s">
        <v>384</v>
      </c>
      <c r="B60" s="492" t="s">
        <v>385</v>
      </c>
      <c r="C60" s="483" t="s">
        <v>383</v>
      </c>
      <c r="D60" s="454">
        <v>1</v>
      </c>
      <c r="E60" s="455"/>
      <c r="F60" s="455"/>
    </row>
    <row r="61" spans="1:6">
      <c r="A61" s="451" t="s">
        <v>386</v>
      </c>
      <c r="B61" s="491" t="s">
        <v>387</v>
      </c>
      <c r="C61" s="483" t="s">
        <v>21</v>
      </c>
      <c r="D61" s="484">
        <v>260</v>
      </c>
      <c r="E61" s="482"/>
      <c r="F61" s="482"/>
    </row>
    <row r="62" spans="1:6">
      <c r="A62" s="451" t="s">
        <v>388</v>
      </c>
      <c r="B62" s="491" t="s">
        <v>389</v>
      </c>
      <c r="C62" s="483" t="s">
        <v>21</v>
      </c>
      <c r="D62" s="484">
        <v>260</v>
      </c>
      <c r="E62" s="482"/>
      <c r="F62" s="482"/>
    </row>
    <row r="63" spans="1:6">
      <c r="A63" s="451" t="s">
        <v>390</v>
      </c>
      <c r="B63" s="491" t="s">
        <v>391</v>
      </c>
      <c r="C63" s="483" t="s">
        <v>6</v>
      </c>
      <c r="D63" s="484">
        <v>1</v>
      </c>
      <c r="E63" s="482"/>
      <c r="F63" s="482"/>
    </row>
    <row r="64" spans="1:6">
      <c r="A64" s="451" t="s">
        <v>392</v>
      </c>
      <c r="B64" s="491" t="s">
        <v>393</v>
      </c>
      <c r="C64" s="483" t="s">
        <v>6</v>
      </c>
      <c r="D64" s="484">
        <v>1</v>
      </c>
      <c r="E64" s="482"/>
      <c r="F64" s="482"/>
    </row>
    <row r="65" spans="1:6" ht="16.5" thickBot="1">
      <c r="A65" s="493" t="s">
        <v>394</v>
      </c>
      <c r="B65" s="494" t="s">
        <v>395</v>
      </c>
      <c r="C65" s="495" t="s">
        <v>6</v>
      </c>
      <c r="D65" s="496">
        <v>1</v>
      </c>
      <c r="E65" s="497"/>
      <c r="F65" s="497"/>
    </row>
    <row r="66" spans="1:6" ht="15.75" customHeight="1" thickBot="1">
      <c r="A66" s="456"/>
      <c r="B66" s="216" t="s">
        <v>396</v>
      </c>
      <c r="C66" s="217"/>
      <c r="D66" s="218"/>
      <c r="E66" s="221"/>
      <c r="F66" s="222"/>
    </row>
    <row r="67" spans="1:6" ht="15.75" customHeight="1" thickBot="1">
      <c r="A67" s="486"/>
      <c r="B67" s="487"/>
      <c r="C67" s="488"/>
      <c r="D67" s="489"/>
      <c r="E67" s="490"/>
      <c r="F67" s="490"/>
    </row>
    <row r="68" spans="1:6" ht="15.75" customHeight="1" thickBot="1">
      <c r="A68" s="508"/>
      <c r="B68" s="1138" t="s">
        <v>42</v>
      </c>
      <c r="C68" s="1139"/>
      <c r="D68" s="1139"/>
      <c r="E68" s="504"/>
      <c r="F68" s="505"/>
    </row>
    <row r="69" spans="1:6" ht="15" customHeight="1">
      <c r="A69" s="509"/>
      <c r="B69" s="1140" t="str">
        <f>+B20</f>
        <v>ГЕОДЕТСКИ РАДОВИ</v>
      </c>
      <c r="C69" s="1141"/>
      <c r="D69" s="1142"/>
      <c r="E69" s="506"/>
      <c r="F69" s="507"/>
    </row>
    <row r="70" spans="1:6">
      <c r="A70" s="509"/>
      <c r="B70" s="1143" t="str">
        <f>+B25</f>
        <v>ПРИПРЕМНИ РАДОВИ</v>
      </c>
      <c r="C70" s="1144"/>
      <c r="D70" s="1145"/>
      <c r="E70" s="506"/>
      <c r="F70" s="507"/>
    </row>
    <row r="71" spans="1:6">
      <c r="A71" s="509"/>
      <c r="B71" s="1143" t="str">
        <f>+B30</f>
        <v>ЗЕМЉАНИ РАДОВИ</v>
      </c>
      <c r="C71" s="1144"/>
      <c r="D71" s="1145"/>
      <c r="E71" s="506"/>
      <c r="F71" s="507"/>
    </row>
    <row r="72" spans="1:6">
      <c r="A72" s="509"/>
      <c r="B72" s="1162" t="str">
        <f>+B39</f>
        <v>ТЕСАРСКИ РАДОВИ</v>
      </c>
      <c r="C72" s="1163"/>
      <c r="D72" s="1164"/>
      <c r="E72" s="506"/>
      <c r="F72" s="507"/>
    </row>
    <row r="73" spans="1:6" ht="21.75" customHeight="1">
      <c r="A73" s="509"/>
      <c r="B73" s="1162" t="str">
        <f>+B42</f>
        <v>ИНСТАЛАТЕРСКИ РАДОВИ</v>
      </c>
      <c r="C73" s="1163"/>
      <c r="D73" s="1164"/>
      <c r="E73" s="506"/>
      <c r="F73" s="507"/>
    </row>
    <row r="74" spans="1:6">
      <c r="A74" s="509"/>
      <c r="B74" s="1162" t="s">
        <v>242</v>
      </c>
      <c r="C74" s="1163"/>
      <c r="D74" s="1164"/>
      <c r="E74" s="506"/>
      <c r="F74" s="507"/>
    </row>
    <row r="75" spans="1:6" ht="16.5" thickBot="1">
      <c r="A75" s="510"/>
      <c r="B75" s="1165" t="s">
        <v>247</v>
      </c>
      <c r="C75" s="1166"/>
      <c r="D75" s="1167"/>
      <c r="E75" s="511"/>
      <c r="F75" s="512"/>
    </row>
    <row r="76" spans="1:6" ht="16.5" thickBot="1">
      <c r="A76" s="503"/>
      <c r="B76" s="1168" t="s">
        <v>397</v>
      </c>
      <c r="C76" s="1169"/>
      <c r="D76" s="1170"/>
      <c r="E76" s="513"/>
      <c r="F76" s="514"/>
    </row>
    <row r="77" spans="1:6" ht="16.5" thickBot="1">
      <c r="A77" s="486"/>
      <c r="B77" s="487"/>
      <c r="C77" s="488"/>
      <c r="D77" s="489"/>
      <c r="E77" s="490"/>
      <c r="F77" s="490"/>
    </row>
    <row r="78" spans="1:6" ht="16.5" thickBot="1">
      <c r="A78" s="519" t="s">
        <v>14</v>
      </c>
      <c r="B78" s="189" t="s">
        <v>398</v>
      </c>
      <c r="C78" s="515"/>
      <c r="D78" s="516"/>
      <c r="E78" s="517"/>
      <c r="F78" s="518"/>
    </row>
    <row r="79" spans="1:6" ht="16.5" thickBot="1">
      <c r="A79" s="227" t="s">
        <v>19</v>
      </c>
      <c r="B79" s="1109" t="s">
        <v>207</v>
      </c>
      <c r="C79" s="1110"/>
      <c r="D79" s="1110"/>
      <c r="E79" s="1110"/>
      <c r="F79" s="1111"/>
    </row>
    <row r="80" spans="1:6" ht="30">
      <c r="A80" s="334" t="s">
        <v>19</v>
      </c>
      <c r="B80" s="330" t="s">
        <v>208</v>
      </c>
      <c r="C80" s="331"/>
      <c r="D80" s="332"/>
      <c r="E80" s="333"/>
      <c r="F80" s="333"/>
    </row>
    <row r="81" spans="1:6" ht="85.5">
      <c r="A81" s="210"/>
      <c r="B81" s="204" t="s">
        <v>209</v>
      </c>
      <c r="C81" s="201"/>
      <c r="D81" s="202"/>
      <c r="E81" s="203"/>
      <c r="F81" s="203"/>
    </row>
    <row r="82" spans="1:6">
      <c r="A82" s="210"/>
      <c r="B82" s="204" t="s">
        <v>210</v>
      </c>
      <c r="C82" s="201"/>
      <c r="D82" s="205"/>
      <c r="E82" s="206"/>
      <c r="F82" s="207"/>
    </row>
    <row r="83" spans="1:6" ht="16.5" thickBot="1">
      <c r="A83" s="211"/>
      <c r="B83" s="213" t="s">
        <v>211</v>
      </c>
      <c r="C83" s="214" t="s">
        <v>212</v>
      </c>
      <c r="D83" s="215">
        <v>90</v>
      </c>
      <c r="E83" s="219"/>
      <c r="F83" s="220"/>
    </row>
    <row r="84" spans="1:6" ht="16.5" thickBot="1">
      <c r="A84" s="212"/>
      <c r="B84" s="216" t="s">
        <v>213</v>
      </c>
      <c r="C84" s="217"/>
      <c r="D84" s="218"/>
      <c r="E84" s="221"/>
      <c r="F84" s="222"/>
    </row>
    <row r="85" spans="1:6" ht="16.5" thickBot="1">
      <c r="A85" s="223"/>
      <c r="B85" s="224"/>
      <c r="C85" s="225"/>
      <c r="D85" s="226"/>
      <c r="E85" s="226"/>
      <c r="F85" s="225"/>
    </row>
    <row r="86" spans="1:6">
      <c r="A86" s="228" t="s">
        <v>18</v>
      </c>
      <c r="B86" s="1115" t="s">
        <v>7</v>
      </c>
      <c r="C86" s="1116"/>
      <c r="D86" s="1116"/>
      <c r="E86" s="1116"/>
      <c r="F86" s="1117"/>
    </row>
    <row r="87" spans="1:6">
      <c r="A87" s="210" t="s">
        <v>19</v>
      </c>
      <c r="B87" s="200" t="s">
        <v>214</v>
      </c>
      <c r="C87" s="201"/>
      <c r="D87" s="229"/>
      <c r="E87" s="203"/>
      <c r="F87" s="203"/>
    </row>
    <row r="88" spans="1:6" ht="114">
      <c r="A88" s="210"/>
      <c r="B88" s="204" t="s">
        <v>215</v>
      </c>
      <c r="C88" s="201"/>
      <c r="D88" s="205"/>
      <c r="E88" s="207"/>
      <c r="F88" s="203"/>
    </row>
    <row r="89" spans="1:6" ht="28.5">
      <c r="A89" s="210"/>
      <c r="B89" s="204" t="s">
        <v>216</v>
      </c>
      <c r="C89" s="201"/>
      <c r="D89" s="205"/>
      <c r="E89" s="206"/>
      <c r="F89" s="207"/>
    </row>
    <row r="90" spans="1:6" ht="18">
      <c r="A90" s="210"/>
      <c r="B90" s="204" t="s">
        <v>211</v>
      </c>
      <c r="C90" s="201" t="s">
        <v>287</v>
      </c>
      <c r="D90" s="208">
        <v>69.099999999999994</v>
      </c>
      <c r="E90" s="209"/>
      <c r="F90" s="207"/>
    </row>
    <row r="91" spans="1:6">
      <c r="A91" s="210" t="s">
        <v>18</v>
      </c>
      <c r="B91" s="200" t="s">
        <v>217</v>
      </c>
      <c r="C91" s="201"/>
      <c r="D91" s="208"/>
      <c r="E91" s="207"/>
      <c r="F91" s="207"/>
    </row>
    <row r="92" spans="1:6" ht="99.75">
      <c r="A92" s="210"/>
      <c r="B92" s="204" t="s">
        <v>218</v>
      </c>
      <c r="C92" s="201"/>
      <c r="D92" s="205"/>
      <c r="E92" s="207"/>
      <c r="F92" s="207"/>
    </row>
    <row r="93" spans="1:6" ht="28.5">
      <c r="A93" s="210"/>
      <c r="B93" s="204" t="s">
        <v>216</v>
      </c>
      <c r="C93" s="201"/>
      <c r="D93" s="205"/>
      <c r="E93" s="206"/>
      <c r="F93" s="207"/>
    </row>
    <row r="94" spans="1:6" ht="18">
      <c r="A94" s="210"/>
      <c r="B94" s="204" t="s">
        <v>211</v>
      </c>
      <c r="C94" s="201" t="s">
        <v>287</v>
      </c>
      <c r="D94" s="208">
        <v>17.3</v>
      </c>
      <c r="E94" s="209"/>
      <c r="F94" s="207"/>
    </row>
    <row r="95" spans="1:6">
      <c r="A95" s="210" t="s">
        <v>22</v>
      </c>
      <c r="B95" s="230" t="s">
        <v>219</v>
      </c>
      <c r="C95" s="201"/>
      <c r="D95" s="229"/>
      <c r="E95" s="209"/>
      <c r="F95" s="231"/>
    </row>
    <row r="96" spans="1:6" ht="71.25">
      <c r="A96" s="210"/>
      <c r="B96" s="204" t="s">
        <v>220</v>
      </c>
      <c r="C96" s="201"/>
      <c r="D96" s="229"/>
      <c r="E96" s="209"/>
      <c r="F96" s="231"/>
    </row>
    <row r="97" spans="1:6" ht="28.5">
      <c r="A97" s="210"/>
      <c r="B97" s="204" t="s">
        <v>31</v>
      </c>
      <c r="C97" s="201"/>
      <c r="D97" s="205"/>
      <c r="E97" s="209"/>
      <c r="F97" s="232"/>
    </row>
    <row r="98" spans="1:6" ht="18">
      <c r="A98" s="210"/>
      <c r="B98" s="204" t="s">
        <v>211</v>
      </c>
      <c r="C98" s="201" t="s">
        <v>287</v>
      </c>
      <c r="D98" s="205">
        <v>7.2</v>
      </c>
      <c r="E98" s="209"/>
      <c r="F98" s="232"/>
    </row>
    <row r="99" spans="1:6">
      <c r="A99" s="210" t="s">
        <v>23</v>
      </c>
      <c r="B99" s="230" t="s">
        <v>30</v>
      </c>
      <c r="C99" s="201"/>
      <c r="D99" s="208"/>
      <c r="E99" s="209"/>
      <c r="F99" s="231"/>
    </row>
    <row r="100" spans="1:6" ht="28.5">
      <c r="A100" s="210"/>
      <c r="B100" s="204" t="s">
        <v>33</v>
      </c>
      <c r="C100" s="201"/>
      <c r="D100" s="208"/>
      <c r="E100" s="209"/>
      <c r="F100" s="231"/>
    </row>
    <row r="101" spans="1:6" ht="28.5">
      <c r="A101" s="235"/>
      <c r="B101" s="204" t="s">
        <v>34</v>
      </c>
      <c r="C101" s="201"/>
      <c r="D101" s="205"/>
      <c r="E101" s="209"/>
      <c r="F101" s="232"/>
    </row>
    <row r="102" spans="1:6" ht="18">
      <c r="A102" s="210"/>
      <c r="B102" s="204" t="s">
        <v>211</v>
      </c>
      <c r="C102" s="201" t="s">
        <v>287</v>
      </c>
      <c r="D102" s="205">
        <v>21.6</v>
      </c>
      <c r="E102" s="209"/>
      <c r="F102" s="232"/>
    </row>
    <row r="103" spans="1:6">
      <c r="A103" s="210" t="s">
        <v>24</v>
      </c>
      <c r="B103" s="230" t="s">
        <v>32</v>
      </c>
      <c r="C103" s="201"/>
      <c r="D103" s="208"/>
      <c r="E103" s="209"/>
      <c r="F103" s="207"/>
    </row>
    <row r="104" spans="1:6" ht="28.5">
      <c r="A104" s="210"/>
      <c r="B104" s="204" t="s">
        <v>33</v>
      </c>
      <c r="C104" s="201"/>
      <c r="D104" s="208"/>
      <c r="E104" s="209"/>
      <c r="F104" s="207"/>
    </row>
    <row r="105" spans="1:6" ht="28.5">
      <c r="A105" s="210"/>
      <c r="B105" s="204" t="s">
        <v>34</v>
      </c>
      <c r="C105" s="201"/>
      <c r="D105" s="205"/>
      <c r="E105" s="209"/>
      <c r="F105" s="207"/>
    </row>
    <row r="106" spans="1:6" ht="18">
      <c r="A106" s="210"/>
      <c r="B106" s="204" t="s">
        <v>211</v>
      </c>
      <c r="C106" s="201" t="s">
        <v>287</v>
      </c>
      <c r="D106" s="233">
        <v>64.8</v>
      </c>
      <c r="E106" s="209"/>
      <c r="F106" s="232"/>
    </row>
    <row r="107" spans="1:6">
      <c r="A107" s="210" t="s">
        <v>221</v>
      </c>
      <c r="B107" s="230" t="s">
        <v>222</v>
      </c>
      <c r="C107" s="201"/>
      <c r="D107" s="208"/>
      <c r="E107" s="209"/>
      <c r="F107" s="234"/>
    </row>
    <row r="108" spans="1:6" ht="42.75">
      <c r="A108" s="210"/>
      <c r="B108" s="204" t="s">
        <v>35</v>
      </c>
      <c r="C108" s="201"/>
      <c r="D108" s="208"/>
      <c r="E108" s="209"/>
      <c r="F108" s="234"/>
    </row>
    <row r="109" spans="1:6" ht="28.5">
      <c r="A109" s="210"/>
      <c r="B109" s="204" t="s">
        <v>36</v>
      </c>
      <c r="C109" s="201"/>
      <c r="D109" s="205"/>
      <c r="E109" s="209"/>
      <c r="F109" s="232"/>
    </row>
    <row r="110" spans="1:6" ht="18.75" thickBot="1">
      <c r="A110" s="211"/>
      <c r="B110" s="213" t="s">
        <v>211</v>
      </c>
      <c r="C110" s="214" t="s">
        <v>287</v>
      </c>
      <c r="D110" s="236">
        <v>21.6</v>
      </c>
      <c r="E110" s="219"/>
      <c r="F110" s="242"/>
    </row>
    <row r="111" spans="1:6" ht="16.5" thickBot="1">
      <c r="A111" s="212"/>
      <c r="B111" s="237" t="s">
        <v>168</v>
      </c>
      <c r="C111" s="238"/>
      <c r="D111" s="239"/>
      <c r="E111" s="243"/>
      <c r="F111" s="244"/>
    </row>
    <row r="112" spans="1:6" ht="16.5" thickBot="1">
      <c r="A112" s="223"/>
      <c r="B112" s="224"/>
      <c r="C112" s="225"/>
      <c r="D112" s="226"/>
      <c r="E112" s="226"/>
      <c r="F112" s="225"/>
    </row>
    <row r="113" spans="1:6">
      <c r="A113" s="245" t="s">
        <v>22</v>
      </c>
      <c r="B113" s="1116" t="s">
        <v>223</v>
      </c>
      <c r="C113" s="1116"/>
      <c r="D113" s="1116"/>
      <c r="E113" s="1116"/>
      <c r="F113" s="1117"/>
    </row>
    <row r="114" spans="1:6">
      <c r="A114" s="199" t="s">
        <v>19</v>
      </c>
      <c r="B114" s="200" t="s">
        <v>224</v>
      </c>
      <c r="C114" s="201"/>
      <c r="D114" s="208"/>
      <c r="E114" s="203"/>
      <c r="F114" s="207"/>
    </row>
    <row r="115" spans="1:6" ht="71.25">
      <c r="A115" s="210"/>
      <c r="B115" s="246" t="s">
        <v>225</v>
      </c>
      <c r="C115" s="201"/>
      <c r="D115" s="205"/>
      <c r="E115" s="207"/>
      <c r="F115" s="207"/>
    </row>
    <row r="116" spans="1:6" ht="28.5">
      <c r="A116" s="210"/>
      <c r="B116" s="246" t="s">
        <v>226</v>
      </c>
      <c r="C116" s="201"/>
      <c r="D116" s="205"/>
      <c r="E116" s="206"/>
      <c r="F116" s="207"/>
    </row>
    <row r="117" spans="1:6" ht="16.5" thickBot="1">
      <c r="A117" s="211"/>
      <c r="B117" s="213" t="s">
        <v>211</v>
      </c>
      <c r="C117" s="214" t="s">
        <v>212</v>
      </c>
      <c r="D117" s="215">
        <v>90</v>
      </c>
      <c r="E117" s="219"/>
      <c r="F117" s="242"/>
    </row>
    <row r="118" spans="1:6" ht="16.5" thickBot="1">
      <c r="A118" s="212"/>
      <c r="B118" s="216" t="s">
        <v>227</v>
      </c>
      <c r="C118" s="217"/>
      <c r="D118" s="218"/>
      <c r="E118" s="221"/>
      <c r="F118" s="244"/>
    </row>
    <row r="119" spans="1:6" ht="16.5" thickBot="1">
      <c r="A119" s="248"/>
      <c r="B119" s="249"/>
      <c r="C119" s="250"/>
      <c r="D119" s="226"/>
      <c r="E119" s="251"/>
      <c r="F119" s="251"/>
    </row>
    <row r="120" spans="1:6">
      <c r="A120" s="198" t="s">
        <v>23</v>
      </c>
      <c r="B120" s="1116" t="s">
        <v>228</v>
      </c>
      <c r="C120" s="1116"/>
      <c r="D120" s="1116"/>
      <c r="E120" s="1116"/>
      <c r="F120" s="1117"/>
    </row>
    <row r="121" spans="1:6" ht="45">
      <c r="A121" s="210" t="s">
        <v>18</v>
      </c>
      <c r="B121" s="230" t="s">
        <v>229</v>
      </c>
      <c r="C121" s="201"/>
      <c r="D121" s="208"/>
      <c r="E121" s="209"/>
      <c r="F121" s="203"/>
    </row>
    <row r="122" spans="1:6" ht="85.5">
      <c r="A122" s="210"/>
      <c r="B122" s="204" t="s">
        <v>230</v>
      </c>
      <c r="C122" s="201"/>
      <c r="D122" s="205"/>
      <c r="E122" s="209"/>
      <c r="F122" s="203"/>
    </row>
    <row r="123" spans="1:6">
      <c r="A123" s="254"/>
      <c r="B123" s="204" t="s">
        <v>231</v>
      </c>
      <c r="C123" s="201" t="s">
        <v>6</v>
      </c>
      <c r="D123" s="252">
        <v>2</v>
      </c>
      <c r="E123" s="253"/>
      <c r="F123" s="209"/>
    </row>
    <row r="124" spans="1:6">
      <c r="A124" s="254"/>
      <c r="B124" s="204" t="s">
        <v>232</v>
      </c>
      <c r="C124" s="201" t="s">
        <v>6</v>
      </c>
      <c r="D124" s="252">
        <v>2</v>
      </c>
      <c r="E124" s="253"/>
      <c r="F124" s="209"/>
    </row>
    <row r="125" spans="1:6">
      <c r="A125" s="254"/>
      <c r="B125" s="204" t="s">
        <v>233</v>
      </c>
      <c r="C125" s="201" t="s">
        <v>6</v>
      </c>
      <c r="D125" s="252">
        <v>0</v>
      </c>
      <c r="E125" s="253"/>
      <c r="F125" s="209"/>
    </row>
    <row r="126" spans="1:6">
      <c r="A126" s="254"/>
      <c r="B126" s="204" t="s">
        <v>234</v>
      </c>
      <c r="C126" s="201" t="s">
        <v>6</v>
      </c>
      <c r="D126" s="252">
        <v>5</v>
      </c>
      <c r="E126" s="253"/>
      <c r="F126" s="209"/>
    </row>
    <row r="127" spans="1:6">
      <c r="A127" s="254"/>
      <c r="B127" s="204" t="s">
        <v>235</v>
      </c>
      <c r="C127" s="201" t="s">
        <v>6</v>
      </c>
      <c r="D127" s="208">
        <v>4</v>
      </c>
      <c r="E127" s="253"/>
      <c r="F127" s="209"/>
    </row>
    <row r="128" spans="1:6">
      <c r="A128" s="210" t="s">
        <v>22</v>
      </c>
      <c r="B128" s="230" t="s">
        <v>236</v>
      </c>
      <c r="C128" s="201"/>
      <c r="D128" s="208"/>
      <c r="E128" s="209"/>
      <c r="F128" s="203"/>
    </row>
    <row r="129" spans="1:6" ht="71.25">
      <c r="A129" s="210"/>
      <c r="B129" s="204" t="s">
        <v>237</v>
      </c>
      <c r="C129" s="201"/>
      <c r="D129" s="205"/>
      <c r="E129" s="209"/>
      <c r="F129" s="203"/>
    </row>
    <row r="130" spans="1:6" ht="28.5">
      <c r="A130" s="254"/>
      <c r="B130" s="204" t="s">
        <v>238</v>
      </c>
      <c r="C130" s="201" t="s">
        <v>212</v>
      </c>
      <c r="D130" s="208">
        <v>90</v>
      </c>
      <c r="E130" s="253"/>
      <c r="F130" s="209"/>
    </row>
    <row r="131" spans="1:6" ht="28.5">
      <c r="A131" s="254"/>
      <c r="B131" s="204" t="s">
        <v>239</v>
      </c>
      <c r="C131" s="201" t="s">
        <v>212</v>
      </c>
      <c r="D131" s="208">
        <v>0</v>
      </c>
      <c r="E131" s="253"/>
      <c r="F131" s="209"/>
    </row>
    <row r="132" spans="1:6" ht="28.5">
      <c r="A132" s="254"/>
      <c r="B132" s="204" t="s">
        <v>240</v>
      </c>
      <c r="C132" s="201" t="s">
        <v>212</v>
      </c>
      <c r="D132" s="208">
        <v>10</v>
      </c>
      <c r="E132" s="253"/>
      <c r="F132" s="209"/>
    </row>
    <row r="133" spans="1:6" ht="16.5" thickBot="1">
      <c r="A133" s="255"/>
      <c r="B133" s="213"/>
      <c r="C133" s="214"/>
      <c r="D133" s="256">
        <f>SUM(D130:D132)</f>
        <v>100</v>
      </c>
      <c r="E133" s="219"/>
      <c r="F133" s="257"/>
    </row>
    <row r="134" spans="1:6" ht="16.5" thickBot="1">
      <c r="A134" s="212"/>
      <c r="B134" s="216" t="s">
        <v>241</v>
      </c>
      <c r="C134" s="217"/>
      <c r="D134" s="218"/>
      <c r="E134" s="221"/>
      <c r="F134" s="222"/>
    </row>
    <row r="135" spans="1:6" ht="16.5" thickBot="1">
      <c r="A135" s="248"/>
      <c r="B135" s="249"/>
      <c r="C135" s="250"/>
      <c r="D135" s="258"/>
      <c r="E135" s="251"/>
      <c r="F135" s="251"/>
    </row>
    <row r="136" spans="1:6" ht="16.5" thickBot="1">
      <c r="A136" s="197" t="s">
        <v>24</v>
      </c>
      <c r="B136" s="1110" t="s">
        <v>242</v>
      </c>
      <c r="C136" s="1110"/>
      <c r="D136" s="1110"/>
      <c r="E136" s="1110"/>
      <c r="F136" s="1111"/>
    </row>
    <row r="137" spans="1:6">
      <c r="A137" s="248"/>
      <c r="B137" s="224"/>
      <c r="C137" s="259"/>
      <c r="D137" s="260"/>
      <c r="E137" s="261"/>
      <c r="F137" s="262"/>
    </row>
    <row r="138" spans="1:6">
      <c r="A138" s="264" t="s">
        <v>18</v>
      </c>
      <c r="B138" s="230" t="s">
        <v>243</v>
      </c>
      <c r="C138" s="201"/>
      <c r="D138" s="263"/>
      <c r="E138" s="209"/>
      <c r="F138" s="209"/>
    </row>
    <row r="139" spans="1:6" ht="71.25">
      <c r="A139" s="264"/>
      <c r="B139" s="204" t="s">
        <v>244</v>
      </c>
      <c r="C139" s="201"/>
      <c r="D139" s="263"/>
      <c r="E139" s="209"/>
      <c r="F139" s="209"/>
    </row>
    <row r="140" spans="1:6">
      <c r="A140" s="264"/>
      <c r="B140" s="204" t="s">
        <v>245</v>
      </c>
      <c r="C140" s="201" t="s">
        <v>1</v>
      </c>
      <c r="D140" s="208">
        <v>1</v>
      </c>
      <c r="E140" s="253"/>
      <c r="F140" s="209"/>
    </row>
    <row r="141" spans="1:6" ht="16.5" thickBot="1">
      <c r="A141" s="248"/>
      <c r="B141" s="224"/>
      <c r="C141" s="259"/>
      <c r="D141" s="260"/>
      <c r="E141" s="261"/>
      <c r="F141" s="262"/>
    </row>
    <row r="142" spans="1:6" ht="16.5" thickBot="1">
      <c r="A142" s="212"/>
      <c r="B142" s="216" t="s">
        <v>246</v>
      </c>
      <c r="C142" s="217"/>
      <c r="D142" s="218"/>
      <c r="E142" s="221"/>
      <c r="F142" s="222"/>
    </row>
    <row r="143" spans="1:6" ht="16.5" thickBot="1">
      <c r="A143" s="248"/>
      <c r="B143" s="249"/>
      <c r="C143" s="250"/>
      <c r="D143" s="226"/>
      <c r="E143" s="251"/>
      <c r="F143" s="251"/>
    </row>
    <row r="144" spans="1:6">
      <c r="A144" s="198" t="s">
        <v>221</v>
      </c>
      <c r="B144" s="1116" t="s">
        <v>247</v>
      </c>
      <c r="C144" s="1116"/>
      <c r="D144" s="1116"/>
      <c r="E144" s="1116"/>
      <c r="F144" s="1117"/>
    </row>
    <row r="145" spans="1:6">
      <c r="A145" s="210" t="s">
        <v>19</v>
      </c>
      <c r="B145" s="230" t="s">
        <v>248</v>
      </c>
      <c r="C145" s="201"/>
      <c r="D145" s="208"/>
      <c r="E145" s="209"/>
      <c r="F145" s="209"/>
    </row>
    <row r="146" spans="1:6" ht="42.75">
      <c r="A146" s="210"/>
      <c r="B146" s="246" t="s">
        <v>249</v>
      </c>
      <c r="C146" s="201"/>
      <c r="D146" s="208"/>
      <c r="E146" s="209"/>
      <c r="F146" s="209"/>
    </row>
    <row r="147" spans="1:6" ht="28.5">
      <c r="A147" s="210"/>
      <c r="B147" s="246" t="s">
        <v>250</v>
      </c>
      <c r="C147" s="201"/>
      <c r="D147" s="208"/>
      <c r="E147" s="209"/>
      <c r="F147" s="209"/>
    </row>
    <row r="148" spans="1:6">
      <c r="A148" s="210"/>
      <c r="B148" s="204" t="s">
        <v>251</v>
      </c>
      <c r="C148" s="201" t="s">
        <v>212</v>
      </c>
      <c r="D148" s="208">
        <v>90</v>
      </c>
      <c r="E148" s="253"/>
      <c r="F148" s="209"/>
    </row>
    <row r="149" spans="1:6" ht="30">
      <c r="A149" s="210" t="s">
        <v>18</v>
      </c>
      <c r="B149" s="230" t="s">
        <v>252</v>
      </c>
      <c r="C149" s="201"/>
      <c r="D149" s="208"/>
      <c r="E149" s="209"/>
      <c r="F149" s="209"/>
    </row>
    <row r="150" spans="1:6" ht="57">
      <c r="A150" s="210"/>
      <c r="B150" s="246" t="s">
        <v>253</v>
      </c>
      <c r="C150" s="201"/>
      <c r="D150" s="208"/>
      <c r="E150" s="209"/>
      <c r="F150" s="209"/>
    </row>
    <row r="151" spans="1:6" ht="28.5">
      <c r="A151" s="210"/>
      <c r="B151" s="246" t="s">
        <v>250</v>
      </c>
      <c r="C151" s="201"/>
      <c r="D151" s="208"/>
      <c r="E151" s="209"/>
      <c r="F151" s="209"/>
    </row>
    <row r="152" spans="1:6">
      <c r="A152" s="210"/>
      <c r="B152" s="204" t="s">
        <v>251</v>
      </c>
      <c r="C152" s="201" t="s">
        <v>212</v>
      </c>
      <c r="D152" s="208">
        <v>90</v>
      </c>
      <c r="E152" s="253"/>
      <c r="F152" s="209"/>
    </row>
    <row r="153" spans="1:6">
      <c r="A153" s="210" t="s">
        <v>23</v>
      </c>
      <c r="B153" s="230" t="s">
        <v>254</v>
      </c>
      <c r="C153" s="201"/>
      <c r="D153" s="265"/>
      <c r="E153" s="209"/>
      <c r="F153" s="209"/>
    </row>
    <row r="154" spans="1:6" ht="85.5">
      <c r="A154" s="210"/>
      <c r="B154" s="204" t="s">
        <v>255</v>
      </c>
      <c r="C154" s="201"/>
      <c r="D154" s="265"/>
      <c r="E154" s="209"/>
      <c r="F154" s="209"/>
    </row>
    <row r="155" spans="1:6">
      <c r="A155" s="210"/>
      <c r="B155" s="266" t="s">
        <v>256</v>
      </c>
      <c r="C155" s="201" t="s">
        <v>6</v>
      </c>
      <c r="D155" s="208">
        <v>1</v>
      </c>
      <c r="E155" s="253"/>
      <c r="F155" s="209"/>
    </row>
    <row r="156" spans="1:6">
      <c r="A156" s="210" t="s">
        <v>24</v>
      </c>
      <c r="B156" s="267" t="s">
        <v>257</v>
      </c>
      <c r="C156" s="201"/>
      <c r="D156" s="208"/>
      <c r="E156" s="209"/>
      <c r="F156" s="203"/>
    </row>
    <row r="157" spans="1:6" ht="99.75">
      <c r="A157" s="210"/>
      <c r="B157" s="204" t="s">
        <v>258</v>
      </c>
      <c r="C157" s="201"/>
      <c r="D157" s="205"/>
      <c r="E157" s="209"/>
      <c r="F157" s="203"/>
    </row>
    <row r="158" spans="1:6" ht="16.5" thickBot="1">
      <c r="A158" s="255"/>
      <c r="B158" s="213" t="s">
        <v>259</v>
      </c>
      <c r="C158" s="214" t="s">
        <v>260</v>
      </c>
      <c r="D158" s="215">
        <v>15</v>
      </c>
      <c r="E158" s="268"/>
      <c r="F158" s="219"/>
    </row>
    <row r="159" spans="1:6" ht="16.5" thickBot="1">
      <c r="A159" s="212"/>
      <c r="B159" s="216" t="s">
        <v>261</v>
      </c>
      <c r="C159" s="217"/>
      <c r="D159" s="218"/>
      <c r="E159" s="221"/>
      <c r="F159" s="222"/>
    </row>
    <row r="160" spans="1:6" ht="16.5" thickBot="1">
      <c r="A160" s="248"/>
      <c r="B160" s="249"/>
      <c r="C160" s="250"/>
      <c r="D160" s="226"/>
      <c r="E160" s="251"/>
      <c r="F160" s="251"/>
    </row>
    <row r="161" spans="1:6">
      <c r="A161" s="270" t="s">
        <v>25</v>
      </c>
      <c r="B161" s="271" t="s">
        <v>262</v>
      </c>
      <c r="C161" s="272"/>
      <c r="D161" s="273"/>
      <c r="E161" s="274"/>
      <c r="F161" s="275"/>
    </row>
    <row r="162" spans="1:6" ht="15.75" customHeight="1">
      <c r="A162" s="292" t="s">
        <v>19</v>
      </c>
      <c r="B162" s="277" t="s">
        <v>263</v>
      </c>
      <c r="C162" s="278"/>
      <c r="D162" s="279"/>
      <c r="E162" s="280"/>
      <c r="F162" s="280"/>
    </row>
    <row r="163" spans="1:6" ht="57">
      <c r="A163" s="293"/>
      <c r="B163" s="282" t="s">
        <v>264</v>
      </c>
      <c r="C163" s="278"/>
      <c r="D163" s="279"/>
      <c r="E163" s="280"/>
      <c r="F163" s="280"/>
    </row>
    <row r="164" spans="1:6">
      <c r="A164" s="293"/>
      <c r="B164" s="282" t="s">
        <v>20</v>
      </c>
      <c r="C164" s="278"/>
      <c r="D164" s="283"/>
      <c r="E164" s="283"/>
      <c r="F164" s="283"/>
    </row>
    <row r="165" spans="1:6">
      <c r="A165" s="293"/>
      <c r="B165" s="282" t="s">
        <v>265</v>
      </c>
      <c r="C165" s="278" t="s">
        <v>38</v>
      </c>
      <c r="D165" s="283">
        <v>10</v>
      </c>
      <c r="E165" s="283"/>
      <c r="F165" s="283"/>
    </row>
    <row r="166" spans="1:6" ht="21.75" customHeight="1">
      <c r="A166" s="292" t="s">
        <v>18</v>
      </c>
      <c r="B166" s="277" t="s">
        <v>266</v>
      </c>
      <c r="C166" s="278"/>
      <c r="D166" s="279"/>
      <c r="E166" s="280"/>
      <c r="F166" s="280"/>
    </row>
    <row r="167" spans="1:6" ht="57">
      <c r="A167" s="293"/>
      <c r="B167" s="282" t="s">
        <v>267</v>
      </c>
      <c r="C167" s="278"/>
      <c r="D167" s="283"/>
      <c r="E167" s="283"/>
      <c r="F167" s="283"/>
    </row>
    <row r="168" spans="1:6">
      <c r="A168" s="293"/>
      <c r="B168" s="282" t="s">
        <v>20</v>
      </c>
      <c r="C168" s="278"/>
      <c r="D168" s="283"/>
      <c r="E168" s="283"/>
      <c r="F168" s="283"/>
    </row>
    <row r="169" spans="1:6">
      <c r="A169" s="293"/>
      <c r="B169" s="282" t="s">
        <v>268</v>
      </c>
      <c r="C169" s="278" t="s">
        <v>38</v>
      </c>
      <c r="D169" s="283">
        <v>3</v>
      </c>
      <c r="E169" s="283"/>
      <c r="F169" s="283"/>
    </row>
    <row r="170" spans="1:6">
      <c r="A170" s="292" t="s">
        <v>22</v>
      </c>
      <c r="B170" s="284" t="s">
        <v>269</v>
      </c>
      <c r="C170" s="278"/>
      <c r="D170" s="285"/>
      <c r="E170" s="280"/>
      <c r="F170" s="280"/>
    </row>
    <row r="171" spans="1:6">
      <c r="A171" s="293"/>
      <c r="B171" s="282" t="s">
        <v>269</v>
      </c>
      <c r="C171" s="278"/>
      <c r="D171" s="285"/>
      <c r="E171" s="280"/>
      <c r="F171" s="280"/>
    </row>
    <row r="172" spans="1:6">
      <c r="A172" s="293"/>
      <c r="B172" s="282" t="s">
        <v>268</v>
      </c>
      <c r="C172" s="278" t="s">
        <v>6</v>
      </c>
      <c r="D172" s="283">
        <v>2</v>
      </c>
      <c r="E172" s="283"/>
      <c r="F172" s="283"/>
    </row>
    <row r="173" spans="1:6">
      <c r="A173" s="293"/>
      <c r="B173" s="282" t="s">
        <v>270</v>
      </c>
      <c r="C173" s="278" t="s">
        <v>6</v>
      </c>
      <c r="D173" s="283">
        <v>1</v>
      </c>
      <c r="E173" s="283"/>
      <c r="F173" s="283"/>
    </row>
    <row r="174" spans="1:6">
      <c r="A174" s="292" t="s">
        <v>23</v>
      </c>
      <c r="B174" s="284" t="s">
        <v>271</v>
      </c>
      <c r="C174" s="278"/>
      <c r="D174" s="286"/>
      <c r="E174" s="287"/>
      <c r="F174" s="280"/>
    </row>
    <row r="175" spans="1:6">
      <c r="A175" s="293"/>
      <c r="B175" s="282" t="s">
        <v>272</v>
      </c>
      <c r="C175" s="278"/>
      <c r="D175" s="283"/>
      <c r="E175" s="283"/>
      <c r="F175" s="283"/>
    </row>
    <row r="176" spans="1:6">
      <c r="A176" s="293"/>
      <c r="B176" s="282" t="s">
        <v>268</v>
      </c>
      <c r="C176" s="278" t="s">
        <v>6</v>
      </c>
      <c r="D176" s="283">
        <v>2</v>
      </c>
      <c r="E176" s="283"/>
      <c r="F176" s="283"/>
    </row>
    <row r="177" spans="1:6">
      <c r="A177" s="293"/>
      <c r="B177" s="282" t="s">
        <v>270</v>
      </c>
      <c r="C177" s="278" t="s">
        <v>6</v>
      </c>
      <c r="D177" s="283">
        <v>1</v>
      </c>
      <c r="E177" s="283"/>
      <c r="F177" s="283"/>
    </row>
    <row r="178" spans="1:6">
      <c r="A178" s="292" t="s">
        <v>24</v>
      </c>
      <c r="B178" s="284" t="s">
        <v>273</v>
      </c>
      <c r="C178" s="278"/>
      <c r="D178" s="279"/>
      <c r="E178" s="280"/>
      <c r="F178" s="287"/>
    </row>
    <row r="179" spans="1:6">
      <c r="A179" s="294"/>
      <c r="B179" s="282" t="s">
        <v>273</v>
      </c>
      <c r="C179" s="278"/>
      <c r="D179" s="279"/>
      <c r="E179" s="280"/>
      <c r="F179" s="287"/>
    </row>
    <row r="180" spans="1:6">
      <c r="A180" s="294"/>
      <c r="B180" s="282" t="s">
        <v>274</v>
      </c>
      <c r="C180" s="278"/>
      <c r="D180" s="279"/>
      <c r="E180" s="280"/>
      <c r="F180" s="287"/>
    </row>
    <row r="181" spans="1:6">
      <c r="A181" s="293"/>
      <c r="B181" s="282" t="s">
        <v>275</v>
      </c>
      <c r="C181" s="278" t="s">
        <v>6</v>
      </c>
      <c r="D181" s="283">
        <v>2</v>
      </c>
      <c r="E181" s="283"/>
      <c r="F181" s="283"/>
    </row>
    <row r="182" spans="1:6">
      <c r="A182" s="293"/>
      <c r="B182" s="282" t="s">
        <v>276</v>
      </c>
      <c r="C182" s="278" t="s">
        <v>6</v>
      </c>
      <c r="D182" s="283">
        <v>1</v>
      </c>
      <c r="E182" s="283"/>
      <c r="F182" s="283"/>
    </row>
    <row r="183" spans="1:6">
      <c r="A183" s="292" t="s">
        <v>221</v>
      </c>
      <c r="B183" s="288" t="s">
        <v>277</v>
      </c>
      <c r="C183" s="278"/>
      <c r="D183" s="279"/>
      <c r="E183" s="287"/>
      <c r="F183" s="287"/>
    </row>
    <row r="184" spans="1:6">
      <c r="A184" s="293"/>
      <c r="B184" s="282" t="s">
        <v>278</v>
      </c>
      <c r="C184" s="278"/>
      <c r="D184" s="283"/>
      <c r="E184" s="283"/>
      <c r="F184" s="283"/>
    </row>
    <row r="185" spans="1:6">
      <c r="A185" s="293"/>
      <c r="B185" s="282" t="s">
        <v>268</v>
      </c>
      <c r="C185" s="278" t="s">
        <v>6</v>
      </c>
      <c r="D185" s="283">
        <v>1</v>
      </c>
      <c r="E185" s="283"/>
      <c r="F185" s="283"/>
    </row>
    <row r="186" spans="1:6">
      <c r="A186" s="293"/>
      <c r="B186" s="282" t="s">
        <v>279</v>
      </c>
      <c r="C186" s="278" t="s">
        <v>6</v>
      </c>
      <c r="D186" s="283">
        <v>1</v>
      </c>
      <c r="E186" s="283"/>
      <c r="F186" s="283"/>
    </row>
    <row r="187" spans="1:6">
      <c r="A187" s="292" t="s">
        <v>25</v>
      </c>
      <c r="B187" s="284" t="s">
        <v>280</v>
      </c>
      <c r="C187" s="278"/>
      <c r="D187" s="279"/>
      <c r="E187" s="280"/>
      <c r="F187" s="280"/>
    </row>
    <row r="188" spans="1:6" ht="17.25" customHeight="1">
      <c r="A188" s="293"/>
      <c r="B188" s="282" t="s">
        <v>281</v>
      </c>
      <c r="C188" s="278" t="s">
        <v>6</v>
      </c>
      <c r="D188" s="283">
        <v>1</v>
      </c>
      <c r="E188" s="283"/>
      <c r="F188" s="283"/>
    </row>
    <row r="189" spans="1:6">
      <c r="A189" s="292" t="s">
        <v>26</v>
      </c>
      <c r="B189" s="284" t="s">
        <v>282</v>
      </c>
      <c r="C189" s="278"/>
      <c r="D189" s="279"/>
      <c r="E189" s="280"/>
      <c r="F189" s="280"/>
    </row>
    <row r="190" spans="1:6">
      <c r="A190" s="293"/>
      <c r="B190" s="282" t="s">
        <v>283</v>
      </c>
      <c r="C190" s="278" t="s">
        <v>6</v>
      </c>
      <c r="D190" s="283">
        <v>1</v>
      </c>
      <c r="E190" s="283"/>
      <c r="F190" s="283"/>
    </row>
    <row r="191" spans="1:6" ht="30">
      <c r="A191" s="292" t="s">
        <v>27</v>
      </c>
      <c r="B191" s="277" t="s">
        <v>284</v>
      </c>
      <c r="C191" s="278"/>
      <c r="D191" s="279"/>
      <c r="E191" s="280"/>
      <c r="F191" s="280"/>
    </row>
    <row r="192" spans="1:6" ht="28.5">
      <c r="A192" s="293"/>
      <c r="B192" s="289" t="s">
        <v>284</v>
      </c>
      <c r="C192" s="290"/>
      <c r="D192" s="291"/>
      <c r="E192" s="283"/>
      <c r="F192" s="283"/>
    </row>
    <row r="193" spans="1:6" ht="16.5" thickBot="1">
      <c r="A193" s="296"/>
      <c r="B193" s="298" t="s">
        <v>285</v>
      </c>
      <c r="C193" s="299" t="s">
        <v>6</v>
      </c>
      <c r="D193" s="300">
        <v>1</v>
      </c>
      <c r="E193" s="268"/>
      <c r="F193" s="301"/>
    </row>
    <row r="194" spans="1:6" ht="16.5" thickBot="1">
      <c r="A194" s="297"/>
      <c r="B194" s="216" t="s">
        <v>286</v>
      </c>
      <c r="C194" s="217"/>
      <c r="D194" s="218"/>
      <c r="E194" s="221"/>
      <c r="F194" s="222"/>
    </row>
    <row r="195" spans="1:6" ht="16.5" thickBot="1">
      <c r="A195" s="302"/>
      <c r="B195" s="303"/>
      <c r="C195" s="303"/>
      <c r="D195" s="303"/>
      <c r="E195" s="303"/>
      <c r="F195" s="303"/>
    </row>
    <row r="196" spans="1:6" ht="18.75" customHeight="1" thickBot="1">
      <c r="A196" s="520" t="s">
        <v>14</v>
      </c>
      <c r="B196" s="1110" t="s">
        <v>482</v>
      </c>
      <c r="C196" s="1110"/>
      <c r="D196" s="1110"/>
      <c r="E196" s="1110"/>
      <c r="F196" s="1111"/>
    </row>
    <row r="197" spans="1:6">
      <c r="A197" s="248"/>
      <c r="B197" s="304"/>
      <c r="C197" s="250"/>
      <c r="D197" s="226"/>
      <c r="E197" s="251"/>
      <c r="F197" s="305"/>
    </row>
    <row r="198" spans="1:6">
      <c r="A198" s="306" t="str">
        <f>A79</f>
        <v>1.</v>
      </c>
      <c r="B198" s="307" t="s">
        <v>207</v>
      </c>
      <c r="C198" s="308"/>
      <c r="D198" s="309"/>
      <c r="E198" s="310"/>
      <c r="F198" s="311"/>
    </row>
    <row r="199" spans="1:6">
      <c r="A199" s="306" t="str">
        <f>A86</f>
        <v>2.</v>
      </c>
      <c r="B199" s="307" t="s">
        <v>7</v>
      </c>
      <c r="C199" s="308"/>
      <c r="D199" s="309"/>
      <c r="E199" s="310"/>
      <c r="F199" s="311"/>
    </row>
    <row r="200" spans="1:6">
      <c r="A200" s="312" t="s">
        <v>22</v>
      </c>
      <c r="B200" s="307" t="s">
        <v>223</v>
      </c>
      <c r="C200" s="307"/>
      <c r="D200" s="307"/>
      <c r="E200" s="307"/>
      <c r="F200" s="313"/>
    </row>
    <row r="201" spans="1:6">
      <c r="A201" s="306" t="s">
        <v>23</v>
      </c>
      <c r="B201" s="307" t="s">
        <v>228</v>
      </c>
      <c r="C201" s="308"/>
      <c r="D201" s="309"/>
      <c r="E201" s="310"/>
      <c r="F201" s="311"/>
    </row>
    <row r="202" spans="1:6">
      <c r="A202" s="306" t="s">
        <v>24</v>
      </c>
      <c r="B202" s="307" t="s">
        <v>242</v>
      </c>
      <c r="C202" s="308"/>
      <c r="D202" s="309"/>
      <c r="E202" s="310"/>
      <c r="F202" s="311"/>
    </row>
    <row r="203" spans="1:6">
      <c r="A203" s="306" t="str">
        <f>A144</f>
        <v>6.</v>
      </c>
      <c r="B203" s="307" t="s">
        <v>247</v>
      </c>
      <c r="C203" s="308"/>
      <c r="D203" s="309"/>
      <c r="E203" s="310"/>
      <c r="F203" s="311"/>
    </row>
    <row r="204" spans="1:6">
      <c r="A204" s="306" t="s">
        <v>25</v>
      </c>
      <c r="B204" s="307" t="s">
        <v>262</v>
      </c>
      <c r="C204" s="308"/>
      <c r="D204" s="309"/>
      <c r="E204" s="310"/>
      <c r="F204" s="311"/>
    </row>
    <row r="205" spans="1:6" ht="16.5" thickBot="1">
      <c r="A205" s="319"/>
      <c r="B205" s="303"/>
      <c r="C205" s="320"/>
      <c r="D205" s="321"/>
      <c r="E205" s="322"/>
      <c r="F205" s="323"/>
    </row>
    <row r="206" spans="1:6" ht="16.5" thickBot="1">
      <c r="A206" s="26"/>
      <c r="B206" s="243" t="s">
        <v>399</v>
      </c>
      <c r="C206" s="325"/>
      <c r="D206" s="326"/>
      <c r="E206" s="327"/>
      <c r="F206" s="328"/>
    </row>
    <row r="207" spans="1:6" ht="17.25" thickBot="1">
      <c r="A207" s="314"/>
      <c r="B207" s="315"/>
      <c r="C207" s="316"/>
      <c r="D207" s="317"/>
      <c r="E207" s="318"/>
      <c r="F207" s="318"/>
    </row>
    <row r="208" spans="1:6" ht="16.5" thickBot="1">
      <c r="A208" s="188" t="s">
        <v>15</v>
      </c>
      <c r="B208" s="1174" t="s">
        <v>483</v>
      </c>
      <c r="C208" s="1175"/>
      <c r="D208" s="1175"/>
      <c r="E208" s="1175"/>
      <c r="F208" s="1176"/>
    </row>
    <row r="209" spans="1:6" ht="16.5" thickBot="1">
      <c r="A209" s="197" t="s">
        <v>19</v>
      </c>
      <c r="B209" s="1110" t="s">
        <v>207</v>
      </c>
      <c r="C209" s="1110"/>
      <c r="D209" s="1110"/>
      <c r="E209" s="1110"/>
      <c r="F209" s="1111"/>
    </row>
    <row r="210" spans="1:6" ht="30">
      <c r="A210" s="334" t="s">
        <v>19</v>
      </c>
      <c r="B210" s="330" t="s">
        <v>208</v>
      </c>
      <c r="C210" s="331"/>
      <c r="D210" s="332"/>
      <c r="E210" s="333"/>
      <c r="F210" s="333"/>
    </row>
    <row r="211" spans="1:6" ht="85.5">
      <c r="A211" s="210"/>
      <c r="B211" s="204" t="s">
        <v>209</v>
      </c>
      <c r="C211" s="201"/>
      <c r="D211" s="202"/>
      <c r="E211" s="203"/>
      <c r="F211" s="203"/>
    </row>
    <row r="212" spans="1:6">
      <c r="A212" s="210"/>
      <c r="B212" s="204" t="s">
        <v>210</v>
      </c>
      <c r="C212" s="201"/>
      <c r="D212" s="205"/>
      <c r="E212" s="206"/>
      <c r="F212" s="207"/>
    </row>
    <row r="213" spans="1:6" ht="16.5" thickBot="1">
      <c r="A213" s="211"/>
      <c r="B213" s="213" t="s">
        <v>211</v>
      </c>
      <c r="C213" s="214" t="s">
        <v>212</v>
      </c>
      <c r="D213" s="215">
        <v>40</v>
      </c>
      <c r="E213" s="219"/>
      <c r="F213" s="220"/>
    </row>
    <row r="214" spans="1:6" ht="16.5" thickBot="1">
      <c r="A214" s="297"/>
      <c r="B214" s="216" t="s">
        <v>213</v>
      </c>
      <c r="C214" s="217"/>
      <c r="D214" s="218"/>
      <c r="E214" s="221"/>
      <c r="F214" s="222"/>
    </row>
    <row r="215" spans="1:6" ht="16.5" thickBot="1">
      <c r="A215" s="223"/>
      <c r="B215" s="224"/>
      <c r="C215" s="225"/>
      <c r="D215" s="226"/>
      <c r="E215" s="226"/>
      <c r="F215" s="225"/>
    </row>
    <row r="216" spans="1:6">
      <c r="A216" s="198" t="s">
        <v>18</v>
      </c>
      <c r="B216" s="1116" t="s">
        <v>7</v>
      </c>
      <c r="C216" s="1116"/>
      <c r="D216" s="1116"/>
      <c r="E216" s="1116"/>
      <c r="F216" s="1117"/>
    </row>
    <row r="217" spans="1:6">
      <c r="A217" s="210" t="s">
        <v>19</v>
      </c>
      <c r="B217" s="200" t="s">
        <v>214</v>
      </c>
      <c r="C217" s="201"/>
      <c r="D217" s="229"/>
      <c r="E217" s="203"/>
      <c r="F217" s="203"/>
    </row>
    <row r="218" spans="1:6" ht="114">
      <c r="A218" s="210"/>
      <c r="B218" s="204" t="s">
        <v>215</v>
      </c>
      <c r="C218" s="201"/>
      <c r="D218" s="205"/>
      <c r="E218" s="207"/>
      <c r="F218" s="203"/>
    </row>
    <row r="219" spans="1:6" ht="28.5">
      <c r="A219" s="210"/>
      <c r="B219" s="204" t="s">
        <v>216</v>
      </c>
      <c r="C219" s="201"/>
      <c r="D219" s="205"/>
      <c r="E219" s="206"/>
      <c r="F219" s="207"/>
    </row>
    <row r="220" spans="1:6" ht="18">
      <c r="A220" s="210"/>
      <c r="B220" s="204" t="s">
        <v>211</v>
      </c>
      <c r="C220" s="201" t="s">
        <v>287</v>
      </c>
      <c r="D220" s="208">
        <v>49.8</v>
      </c>
      <c r="E220" s="209"/>
      <c r="F220" s="207"/>
    </row>
    <row r="221" spans="1:6">
      <c r="A221" s="210" t="s">
        <v>18</v>
      </c>
      <c r="B221" s="200" t="s">
        <v>217</v>
      </c>
      <c r="C221" s="201"/>
      <c r="D221" s="208"/>
      <c r="E221" s="207"/>
      <c r="F221" s="207"/>
    </row>
    <row r="222" spans="1:6" ht="99.75">
      <c r="A222" s="210"/>
      <c r="B222" s="204" t="s">
        <v>218</v>
      </c>
      <c r="C222" s="201"/>
      <c r="D222" s="205"/>
      <c r="E222" s="207"/>
      <c r="F222" s="207"/>
    </row>
    <row r="223" spans="1:6" ht="28.5">
      <c r="A223" s="210"/>
      <c r="B223" s="204" t="s">
        <v>216</v>
      </c>
      <c r="C223" s="201"/>
      <c r="D223" s="205"/>
      <c r="E223" s="206"/>
      <c r="F223" s="207"/>
    </row>
    <row r="224" spans="1:6" ht="18">
      <c r="A224" s="210"/>
      <c r="B224" s="204" t="s">
        <v>211</v>
      </c>
      <c r="C224" s="201" t="s">
        <v>287</v>
      </c>
      <c r="D224" s="208">
        <v>12.4</v>
      </c>
      <c r="E224" s="209"/>
      <c r="F224" s="207"/>
    </row>
    <row r="225" spans="1:6">
      <c r="A225" s="210" t="s">
        <v>22</v>
      </c>
      <c r="B225" s="230" t="s">
        <v>219</v>
      </c>
      <c r="C225" s="201"/>
      <c r="D225" s="229"/>
      <c r="E225" s="209"/>
      <c r="F225" s="231"/>
    </row>
    <row r="226" spans="1:6" ht="71.25">
      <c r="A226" s="210"/>
      <c r="B226" s="204" t="s">
        <v>220</v>
      </c>
      <c r="C226" s="201"/>
      <c r="D226" s="229"/>
      <c r="E226" s="209"/>
      <c r="F226" s="231"/>
    </row>
    <row r="227" spans="1:6" ht="28.5">
      <c r="A227" s="210"/>
      <c r="B227" s="204" t="s">
        <v>31</v>
      </c>
      <c r="C227" s="201"/>
      <c r="D227" s="205"/>
      <c r="E227" s="209"/>
      <c r="F227" s="232"/>
    </row>
    <row r="228" spans="1:6" ht="18">
      <c r="A228" s="210"/>
      <c r="B228" s="204" t="s">
        <v>211</v>
      </c>
      <c r="C228" s="201" t="s">
        <v>287</v>
      </c>
      <c r="D228" s="205">
        <v>3.2</v>
      </c>
      <c r="E228" s="209"/>
      <c r="F228" s="232"/>
    </row>
    <row r="229" spans="1:6">
      <c r="A229" s="210" t="s">
        <v>23</v>
      </c>
      <c r="B229" s="230" t="s">
        <v>30</v>
      </c>
      <c r="C229" s="201"/>
      <c r="D229" s="208"/>
      <c r="E229" s="209"/>
      <c r="F229" s="231"/>
    </row>
    <row r="230" spans="1:6" ht="28.5">
      <c r="A230" s="210"/>
      <c r="B230" s="204" t="s">
        <v>33</v>
      </c>
      <c r="C230" s="201"/>
      <c r="D230" s="208"/>
      <c r="E230" s="209"/>
      <c r="F230" s="231"/>
    </row>
    <row r="231" spans="1:6" ht="28.5">
      <c r="A231" s="235"/>
      <c r="B231" s="204" t="s">
        <v>34</v>
      </c>
      <c r="C231" s="201"/>
      <c r="D231" s="205"/>
      <c r="E231" s="209"/>
      <c r="F231" s="232"/>
    </row>
    <row r="232" spans="1:6" ht="18">
      <c r="A232" s="210"/>
      <c r="B232" s="204" t="s">
        <v>211</v>
      </c>
      <c r="C232" s="201" t="s">
        <v>287</v>
      </c>
      <c r="D232" s="205">
        <v>9.6</v>
      </c>
      <c r="E232" s="209"/>
      <c r="F232" s="232"/>
    </row>
    <row r="233" spans="1:6">
      <c r="A233" s="210" t="s">
        <v>24</v>
      </c>
      <c r="B233" s="230" t="s">
        <v>32</v>
      </c>
      <c r="C233" s="201"/>
      <c r="D233" s="208"/>
      <c r="E233" s="209"/>
      <c r="F233" s="207"/>
    </row>
    <row r="234" spans="1:6" ht="28.5">
      <c r="A234" s="210"/>
      <c r="B234" s="204" t="s">
        <v>33</v>
      </c>
      <c r="C234" s="201"/>
      <c r="D234" s="208"/>
      <c r="E234" s="209"/>
      <c r="F234" s="207"/>
    </row>
    <row r="235" spans="1:6" ht="28.5">
      <c r="A235" s="210"/>
      <c r="B235" s="204" t="s">
        <v>34</v>
      </c>
      <c r="C235" s="201"/>
      <c r="D235" s="205"/>
      <c r="E235" s="209"/>
      <c r="F235" s="207"/>
    </row>
    <row r="236" spans="1:6" ht="18">
      <c r="A236" s="210"/>
      <c r="B236" s="204" t="s">
        <v>211</v>
      </c>
      <c r="C236" s="201" t="s">
        <v>287</v>
      </c>
      <c r="D236" s="233">
        <v>49.4</v>
      </c>
      <c r="E236" s="209"/>
      <c r="F236" s="232"/>
    </row>
    <row r="237" spans="1:6">
      <c r="A237" s="210" t="s">
        <v>221</v>
      </c>
      <c r="B237" s="230" t="s">
        <v>222</v>
      </c>
      <c r="C237" s="201"/>
      <c r="D237" s="208"/>
      <c r="E237" s="209"/>
      <c r="F237" s="234"/>
    </row>
    <row r="238" spans="1:6" ht="42.75">
      <c r="A238" s="210"/>
      <c r="B238" s="204" t="s">
        <v>35</v>
      </c>
      <c r="C238" s="201"/>
      <c r="D238" s="208"/>
      <c r="E238" s="209"/>
      <c r="F238" s="234"/>
    </row>
    <row r="239" spans="1:6" ht="28.5">
      <c r="A239" s="210"/>
      <c r="B239" s="204" t="s">
        <v>36</v>
      </c>
      <c r="C239" s="201"/>
      <c r="D239" s="205"/>
      <c r="E239" s="209"/>
      <c r="F239" s="232"/>
    </row>
    <row r="240" spans="1:6" ht="18.75" thickBot="1">
      <c r="A240" s="211"/>
      <c r="B240" s="213" t="s">
        <v>211</v>
      </c>
      <c r="C240" s="214" t="s">
        <v>287</v>
      </c>
      <c r="D240" s="236">
        <v>12.8</v>
      </c>
      <c r="E240" s="219"/>
      <c r="F240" s="242"/>
    </row>
    <row r="241" spans="1:6" ht="16.5" thickBot="1">
      <c r="A241" s="297"/>
      <c r="B241" s="237" t="s">
        <v>168</v>
      </c>
      <c r="C241" s="238"/>
      <c r="D241" s="239"/>
      <c r="E241" s="243"/>
      <c r="F241" s="244"/>
    </row>
    <row r="242" spans="1:6" ht="16.5" thickBot="1">
      <c r="A242" s="223"/>
      <c r="B242" s="224"/>
      <c r="C242" s="225"/>
      <c r="D242" s="226"/>
      <c r="E242" s="226"/>
      <c r="F242" s="225"/>
    </row>
    <row r="243" spans="1:6">
      <c r="A243" s="245" t="s">
        <v>22</v>
      </c>
      <c r="B243" s="1116" t="s">
        <v>223</v>
      </c>
      <c r="C243" s="1116"/>
      <c r="D243" s="1116"/>
      <c r="E243" s="1116"/>
      <c r="F243" s="1117"/>
    </row>
    <row r="244" spans="1:6">
      <c r="A244" s="210" t="s">
        <v>19</v>
      </c>
      <c r="B244" s="200" t="s">
        <v>224</v>
      </c>
      <c r="C244" s="201"/>
      <c r="D244" s="208"/>
      <c r="E244" s="203"/>
      <c r="F244" s="207"/>
    </row>
    <row r="245" spans="1:6" ht="71.25">
      <c r="A245" s="210"/>
      <c r="B245" s="246" t="s">
        <v>225</v>
      </c>
      <c r="C245" s="201"/>
      <c r="D245" s="205"/>
      <c r="E245" s="207"/>
      <c r="F245" s="207"/>
    </row>
    <row r="246" spans="1:6" ht="28.5">
      <c r="A246" s="210"/>
      <c r="B246" s="246" t="s">
        <v>226</v>
      </c>
      <c r="C246" s="201"/>
      <c r="D246" s="205"/>
      <c r="E246" s="206"/>
      <c r="F246" s="207"/>
    </row>
    <row r="247" spans="1:6" ht="16.5" thickBot="1">
      <c r="A247" s="211"/>
      <c r="B247" s="213" t="s">
        <v>211</v>
      </c>
      <c r="C247" s="214" t="s">
        <v>212</v>
      </c>
      <c r="D247" s="215">
        <v>40</v>
      </c>
      <c r="E247" s="219"/>
      <c r="F247" s="242"/>
    </row>
    <row r="248" spans="1:6" ht="16.5" thickBot="1">
      <c r="A248" s="297"/>
      <c r="B248" s="216" t="s">
        <v>227</v>
      </c>
      <c r="C248" s="217"/>
      <c r="D248" s="218"/>
      <c r="E248" s="221"/>
      <c r="F248" s="244"/>
    </row>
    <row r="249" spans="1:6" ht="16.5" thickBot="1">
      <c r="A249" s="248"/>
      <c r="B249" s="249"/>
      <c r="C249" s="250"/>
      <c r="D249" s="226"/>
      <c r="E249" s="251"/>
      <c r="F249" s="251"/>
    </row>
    <row r="250" spans="1:6">
      <c r="A250" s="198" t="s">
        <v>23</v>
      </c>
      <c r="B250" s="1116" t="s">
        <v>228</v>
      </c>
      <c r="C250" s="1116"/>
      <c r="D250" s="1116"/>
      <c r="E250" s="1116"/>
      <c r="F250" s="1117"/>
    </row>
    <row r="251" spans="1:6" ht="45">
      <c r="A251" s="210" t="s">
        <v>18</v>
      </c>
      <c r="B251" s="230" t="s">
        <v>229</v>
      </c>
      <c r="C251" s="201"/>
      <c r="D251" s="208"/>
      <c r="E251" s="209"/>
      <c r="F251" s="203"/>
    </row>
    <row r="252" spans="1:6" ht="85.5">
      <c r="A252" s="210"/>
      <c r="B252" s="204" t="s">
        <v>230</v>
      </c>
      <c r="C252" s="201"/>
      <c r="D252" s="205"/>
      <c r="E252" s="209"/>
      <c r="F252" s="203"/>
    </row>
    <row r="253" spans="1:6">
      <c r="A253" s="254"/>
      <c r="B253" s="204" t="s">
        <v>231</v>
      </c>
      <c r="C253" s="201" t="s">
        <v>6</v>
      </c>
      <c r="D253" s="252">
        <v>0</v>
      </c>
      <c r="E253" s="253"/>
      <c r="F253" s="209"/>
    </row>
    <row r="254" spans="1:6">
      <c r="A254" s="254"/>
      <c r="B254" s="204" t="s">
        <v>232</v>
      </c>
      <c r="C254" s="201" t="s">
        <v>6</v>
      </c>
      <c r="D254" s="252">
        <v>0</v>
      </c>
      <c r="E254" s="253"/>
      <c r="F254" s="209"/>
    </row>
    <row r="255" spans="1:6">
      <c r="A255" s="254"/>
      <c r="B255" s="204" t="s">
        <v>233</v>
      </c>
      <c r="C255" s="201" t="s">
        <v>6</v>
      </c>
      <c r="D255" s="252">
        <v>1</v>
      </c>
      <c r="E255" s="253"/>
      <c r="F255" s="209"/>
    </row>
    <row r="256" spans="1:6">
      <c r="A256" s="254"/>
      <c r="B256" s="204" t="s">
        <v>234</v>
      </c>
      <c r="C256" s="201" t="s">
        <v>6</v>
      </c>
      <c r="D256" s="252">
        <v>2</v>
      </c>
      <c r="E256" s="253"/>
      <c r="F256" s="209"/>
    </row>
    <row r="257" spans="1:6" ht="16.5" customHeight="1">
      <c r="A257" s="254"/>
      <c r="B257" s="204" t="s">
        <v>235</v>
      </c>
      <c r="C257" s="201" t="s">
        <v>6</v>
      </c>
      <c r="D257" s="208">
        <v>0</v>
      </c>
      <c r="E257" s="253"/>
      <c r="F257" s="209"/>
    </row>
    <row r="258" spans="1:6">
      <c r="A258" s="210" t="s">
        <v>22</v>
      </c>
      <c r="B258" s="230" t="s">
        <v>236</v>
      </c>
      <c r="C258" s="201"/>
      <c r="D258" s="208"/>
      <c r="E258" s="209"/>
      <c r="F258" s="203"/>
    </row>
    <row r="259" spans="1:6" ht="71.25">
      <c r="A259" s="210"/>
      <c r="B259" s="204" t="s">
        <v>237</v>
      </c>
      <c r="C259" s="201"/>
      <c r="D259" s="205"/>
      <c r="E259" s="209"/>
      <c r="F259" s="203"/>
    </row>
    <row r="260" spans="1:6" ht="28.5">
      <c r="A260" s="254"/>
      <c r="B260" s="204" t="s">
        <v>238</v>
      </c>
      <c r="C260" s="201" t="s">
        <v>212</v>
      </c>
      <c r="D260" s="208">
        <v>0</v>
      </c>
      <c r="E260" s="253"/>
      <c r="F260" s="209"/>
    </row>
    <row r="261" spans="1:6" ht="28.5">
      <c r="A261" s="254"/>
      <c r="B261" s="204" t="s">
        <v>239</v>
      </c>
      <c r="C261" s="201" t="s">
        <v>212</v>
      </c>
      <c r="D261" s="208">
        <v>40</v>
      </c>
      <c r="E261" s="253"/>
      <c r="F261" s="209"/>
    </row>
    <row r="262" spans="1:6" ht="28.5">
      <c r="A262" s="254"/>
      <c r="B262" s="204" t="s">
        <v>240</v>
      </c>
      <c r="C262" s="201" t="s">
        <v>212</v>
      </c>
      <c r="D262" s="208">
        <v>0</v>
      </c>
      <c r="E262" s="253"/>
      <c r="F262" s="209"/>
    </row>
    <row r="263" spans="1:6" ht="16.5" thickBot="1">
      <c r="A263" s="255"/>
      <c r="B263" s="213"/>
      <c r="C263" s="214"/>
      <c r="D263" s="256">
        <f>SUM(D260:D262)</f>
        <v>40</v>
      </c>
      <c r="E263" s="219"/>
      <c r="F263" s="257"/>
    </row>
    <row r="264" spans="1:6" ht="16.5" thickBot="1">
      <c r="A264" s="297"/>
      <c r="B264" s="216" t="s">
        <v>241</v>
      </c>
      <c r="C264" s="217"/>
      <c r="D264" s="218"/>
      <c r="E264" s="221"/>
      <c r="F264" s="222"/>
    </row>
    <row r="265" spans="1:6" ht="16.5" thickBot="1">
      <c r="A265" s="248"/>
      <c r="B265" s="249"/>
      <c r="C265" s="250"/>
      <c r="D265" s="258"/>
      <c r="E265" s="251"/>
      <c r="F265" s="251"/>
    </row>
    <row r="266" spans="1:6" ht="16.5" thickBot="1">
      <c r="A266" s="197" t="s">
        <v>24</v>
      </c>
      <c r="B266" s="1110" t="s">
        <v>242</v>
      </c>
      <c r="C266" s="1110"/>
      <c r="D266" s="1110"/>
      <c r="E266" s="1110"/>
      <c r="F266" s="1111"/>
    </row>
    <row r="267" spans="1:6">
      <c r="A267" s="248"/>
      <c r="B267" s="224"/>
      <c r="C267" s="259"/>
      <c r="D267" s="260"/>
      <c r="E267" s="261"/>
      <c r="F267" s="262"/>
    </row>
    <row r="268" spans="1:6">
      <c r="A268" s="264" t="s">
        <v>18</v>
      </c>
      <c r="B268" s="230" t="s">
        <v>243</v>
      </c>
      <c r="C268" s="201"/>
      <c r="D268" s="263"/>
      <c r="E268" s="209"/>
      <c r="F268" s="209"/>
    </row>
    <row r="269" spans="1:6" ht="71.25">
      <c r="A269" s="264"/>
      <c r="B269" s="204" t="s">
        <v>244</v>
      </c>
      <c r="C269" s="201"/>
      <c r="D269" s="263"/>
      <c r="E269" s="209"/>
      <c r="F269" s="209"/>
    </row>
    <row r="270" spans="1:6">
      <c r="A270" s="264"/>
      <c r="B270" s="204" t="s">
        <v>245</v>
      </c>
      <c r="C270" s="201" t="s">
        <v>1</v>
      </c>
      <c r="D270" s="208">
        <v>0</v>
      </c>
      <c r="E270" s="253"/>
      <c r="F270" s="209"/>
    </row>
    <row r="271" spans="1:6" ht="16.5" thickBot="1">
      <c r="A271" s="248"/>
      <c r="B271" s="224"/>
      <c r="C271" s="259"/>
      <c r="D271" s="260"/>
      <c r="E271" s="261"/>
      <c r="F271" s="262"/>
    </row>
    <row r="272" spans="1:6" ht="16.5" thickBot="1">
      <c r="A272" s="297"/>
      <c r="B272" s="216" t="s">
        <v>246</v>
      </c>
      <c r="C272" s="217"/>
      <c r="D272" s="218"/>
      <c r="E272" s="221"/>
      <c r="F272" s="222"/>
    </row>
    <row r="273" spans="1:6" ht="16.5" thickBot="1">
      <c r="A273" s="248"/>
      <c r="B273" s="249"/>
      <c r="C273" s="250"/>
      <c r="D273" s="226"/>
      <c r="E273" s="251"/>
      <c r="F273" s="251"/>
    </row>
    <row r="274" spans="1:6">
      <c r="A274" s="198" t="s">
        <v>221</v>
      </c>
      <c r="B274" s="1116" t="s">
        <v>247</v>
      </c>
      <c r="C274" s="1116"/>
      <c r="D274" s="1116"/>
      <c r="E274" s="1116"/>
      <c r="F274" s="1117"/>
    </row>
    <row r="275" spans="1:6">
      <c r="A275" s="210" t="s">
        <v>19</v>
      </c>
      <c r="B275" s="230" t="s">
        <v>248</v>
      </c>
      <c r="C275" s="201"/>
      <c r="D275" s="208"/>
      <c r="E275" s="209"/>
      <c r="F275" s="209"/>
    </row>
    <row r="276" spans="1:6" ht="42.75">
      <c r="A276" s="210"/>
      <c r="B276" s="246" t="s">
        <v>249</v>
      </c>
      <c r="C276" s="201"/>
      <c r="D276" s="208"/>
      <c r="E276" s="209"/>
      <c r="F276" s="209"/>
    </row>
    <row r="277" spans="1:6" ht="28.5">
      <c r="A277" s="210"/>
      <c r="B277" s="246" t="s">
        <v>250</v>
      </c>
      <c r="C277" s="201"/>
      <c r="D277" s="208"/>
      <c r="E277" s="209"/>
      <c r="F277" s="209"/>
    </row>
    <row r="278" spans="1:6">
      <c r="A278" s="210"/>
      <c r="B278" s="204" t="s">
        <v>251</v>
      </c>
      <c r="C278" s="201" t="s">
        <v>212</v>
      </c>
      <c r="D278" s="208">
        <v>40</v>
      </c>
      <c r="E278" s="253"/>
      <c r="F278" s="209"/>
    </row>
    <row r="279" spans="1:6" ht="30">
      <c r="A279" s="210" t="s">
        <v>18</v>
      </c>
      <c r="B279" s="230" t="s">
        <v>252</v>
      </c>
      <c r="C279" s="201"/>
      <c r="D279" s="208"/>
      <c r="E279" s="209"/>
      <c r="F279" s="209"/>
    </row>
    <row r="280" spans="1:6" ht="57">
      <c r="A280" s="210"/>
      <c r="B280" s="246" t="s">
        <v>253</v>
      </c>
      <c r="C280" s="201"/>
      <c r="D280" s="208"/>
      <c r="E280" s="209"/>
      <c r="F280" s="209"/>
    </row>
    <row r="281" spans="1:6" ht="28.5">
      <c r="A281" s="210"/>
      <c r="B281" s="246" t="s">
        <v>250</v>
      </c>
      <c r="C281" s="201"/>
      <c r="D281" s="208"/>
      <c r="E281" s="209"/>
      <c r="F281" s="209"/>
    </row>
    <row r="282" spans="1:6">
      <c r="A282" s="210"/>
      <c r="B282" s="204" t="s">
        <v>251</v>
      </c>
      <c r="C282" s="201" t="s">
        <v>212</v>
      </c>
      <c r="D282" s="208">
        <v>40</v>
      </c>
      <c r="E282" s="253"/>
      <c r="F282" s="209"/>
    </row>
    <row r="283" spans="1:6">
      <c r="A283" s="210" t="s">
        <v>23</v>
      </c>
      <c r="B283" s="230" t="s">
        <v>254</v>
      </c>
      <c r="C283" s="201"/>
      <c r="D283" s="265"/>
      <c r="E283" s="209"/>
      <c r="F283" s="209"/>
    </row>
    <row r="284" spans="1:6" ht="85.5">
      <c r="A284" s="210"/>
      <c r="B284" s="204" t="s">
        <v>255</v>
      </c>
      <c r="C284" s="201"/>
      <c r="D284" s="265"/>
      <c r="E284" s="209"/>
      <c r="F284" s="209"/>
    </row>
    <row r="285" spans="1:6">
      <c r="A285" s="210"/>
      <c r="B285" s="266" t="s">
        <v>256</v>
      </c>
      <c r="C285" s="201" t="s">
        <v>6</v>
      </c>
      <c r="D285" s="208">
        <v>1</v>
      </c>
      <c r="E285" s="253"/>
      <c r="F285" s="209"/>
    </row>
    <row r="286" spans="1:6">
      <c r="A286" s="210" t="s">
        <v>24</v>
      </c>
      <c r="B286" s="267" t="s">
        <v>257</v>
      </c>
      <c r="C286" s="201"/>
      <c r="D286" s="208"/>
      <c r="E286" s="209"/>
      <c r="F286" s="203"/>
    </row>
    <row r="287" spans="1:6" ht="99.75">
      <c r="A287" s="210"/>
      <c r="B287" s="204" t="s">
        <v>258</v>
      </c>
      <c r="C287" s="201"/>
      <c r="D287" s="205"/>
      <c r="E287" s="209"/>
      <c r="F287" s="203"/>
    </row>
    <row r="288" spans="1:6" ht="16.5" thickBot="1">
      <c r="A288" s="211"/>
      <c r="B288" s="213" t="s">
        <v>259</v>
      </c>
      <c r="C288" s="214" t="s">
        <v>260</v>
      </c>
      <c r="D288" s="215">
        <v>10</v>
      </c>
      <c r="E288" s="268"/>
      <c r="F288" s="219"/>
    </row>
    <row r="289" spans="1:6" ht="16.5" thickBot="1">
      <c r="A289" s="297"/>
      <c r="B289" s="216" t="s">
        <v>261</v>
      </c>
      <c r="C289" s="217"/>
      <c r="D289" s="218"/>
      <c r="E289" s="221"/>
      <c r="F289" s="222"/>
    </row>
    <row r="290" spans="1:6">
      <c r="A290" s="193"/>
      <c r="B290" s="247"/>
      <c r="C290" s="194"/>
      <c r="D290" s="195"/>
      <c r="E290" s="196"/>
      <c r="F290" s="196"/>
    </row>
    <row r="291" spans="1:6" ht="16.5" thickBot="1">
      <c r="A291" s="336"/>
      <c r="B291" s="337"/>
      <c r="C291" s="337"/>
      <c r="D291" s="337"/>
      <c r="E291" s="337"/>
      <c r="F291" s="337"/>
    </row>
    <row r="292" spans="1:6" ht="16.5" thickBot="1">
      <c r="A292" s="520" t="s">
        <v>15</v>
      </c>
      <c r="B292" s="1110" t="s">
        <v>484</v>
      </c>
      <c r="C292" s="1110"/>
      <c r="D292" s="1110"/>
      <c r="E292" s="1110"/>
      <c r="F292" s="1111"/>
    </row>
    <row r="293" spans="1:6">
      <c r="A293" s="248"/>
      <c r="B293" s="304"/>
      <c r="C293" s="250"/>
      <c r="D293" s="226"/>
      <c r="E293" s="251"/>
      <c r="F293" s="305"/>
    </row>
    <row r="294" spans="1:6">
      <c r="A294" s="306" t="str">
        <f>A209</f>
        <v>1.</v>
      </c>
      <c r="B294" s="307" t="s">
        <v>207</v>
      </c>
      <c r="C294" s="308"/>
      <c r="D294" s="309"/>
      <c r="E294" s="310"/>
      <c r="F294" s="311"/>
    </row>
    <row r="295" spans="1:6">
      <c r="A295" s="306" t="str">
        <f>A216</f>
        <v>2.</v>
      </c>
      <c r="B295" s="307" t="s">
        <v>7</v>
      </c>
      <c r="C295" s="308"/>
      <c r="D295" s="309"/>
      <c r="E295" s="310"/>
      <c r="F295" s="311"/>
    </row>
    <row r="296" spans="1:6">
      <c r="A296" s="312" t="s">
        <v>22</v>
      </c>
      <c r="B296" s="307" t="s">
        <v>223</v>
      </c>
      <c r="C296" s="307"/>
      <c r="D296" s="307"/>
      <c r="E296" s="307"/>
      <c r="F296" s="313"/>
    </row>
    <row r="297" spans="1:6">
      <c r="A297" s="306" t="s">
        <v>23</v>
      </c>
      <c r="B297" s="307" t="s">
        <v>228</v>
      </c>
      <c r="C297" s="308"/>
      <c r="D297" s="309"/>
      <c r="E297" s="310"/>
      <c r="F297" s="311"/>
    </row>
    <row r="298" spans="1:6">
      <c r="A298" s="306" t="s">
        <v>24</v>
      </c>
      <c r="B298" s="307" t="s">
        <v>242</v>
      </c>
      <c r="C298" s="308"/>
      <c r="D298" s="309"/>
      <c r="E298" s="310"/>
      <c r="F298" s="311"/>
    </row>
    <row r="299" spans="1:6">
      <c r="A299" s="306" t="str">
        <f>A274</f>
        <v>6.</v>
      </c>
      <c r="B299" s="307" t="s">
        <v>247</v>
      </c>
      <c r="C299" s="308"/>
      <c r="D299" s="309"/>
      <c r="E299" s="310"/>
      <c r="F299" s="311"/>
    </row>
    <row r="300" spans="1:6" ht="24.75" customHeight="1" thickBot="1">
      <c r="A300" s="341"/>
      <c r="B300" s="342"/>
      <c r="C300" s="343"/>
      <c r="D300" s="344"/>
      <c r="E300" s="346"/>
      <c r="F300" s="347"/>
    </row>
    <row r="301" spans="1:6" ht="16.5" thickBot="1">
      <c r="A301" s="27"/>
      <c r="B301" s="1121" t="s">
        <v>400</v>
      </c>
      <c r="C301" s="1122"/>
      <c r="D301" s="1123"/>
      <c r="E301" s="243"/>
      <c r="F301" s="348"/>
    </row>
    <row r="302" spans="1:6" ht="16.5">
      <c r="A302" s="28"/>
      <c r="B302" s="338"/>
      <c r="C302" s="339"/>
      <c r="D302" s="339"/>
      <c r="E302" s="339"/>
      <c r="F302" s="340"/>
    </row>
    <row r="303" spans="1:6" ht="17.25" thickBot="1">
      <c r="A303" s="28"/>
      <c r="B303" s="9"/>
      <c r="C303" s="339"/>
      <c r="D303" s="339"/>
      <c r="E303" s="339"/>
      <c r="F303" s="340"/>
    </row>
    <row r="304" spans="1:6" ht="16.5" thickBot="1">
      <c r="A304" s="349" t="s">
        <v>16</v>
      </c>
      <c r="B304" s="350" t="s">
        <v>288</v>
      </c>
      <c r="C304" s="189"/>
      <c r="D304" s="190"/>
      <c r="E304" s="191"/>
      <c r="F304" s="192"/>
    </row>
    <row r="305" spans="1:6">
      <c r="A305" s="351" t="s">
        <v>19</v>
      </c>
      <c r="B305" s="1118" t="s">
        <v>207</v>
      </c>
      <c r="C305" s="1119"/>
      <c r="D305" s="1119"/>
      <c r="E305" s="1119"/>
      <c r="F305" s="1119"/>
    </row>
    <row r="306" spans="1:6" ht="30">
      <c r="A306" s="210" t="s">
        <v>19</v>
      </c>
      <c r="B306" s="200" t="s">
        <v>208</v>
      </c>
      <c r="C306" s="201"/>
      <c r="D306" s="202"/>
      <c r="E306" s="203"/>
      <c r="F306" s="203"/>
    </row>
    <row r="307" spans="1:6" ht="85.5">
      <c r="A307" s="210"/>
      <c r="B307" s="204" t="s">
        <v>209</v>
      </c>
      <c r="C307" s="201"/>
      <c r="D307" s="202"/>
      <c r="E307" s="203"/>
      <c r="F307" s="203"/>
    </row>
    <row r="308" spans="1:6">
      <c r="A308" s="210"/>
      <c r="B308" s="204" t="s">
        <v>210</v>
      </c>
      <c r="C308" s="201"/>
      <c r="D308" s="205"/>
      <c r="E308" s="206"/>
      <c r="F308" s="207"/>
    </row>
    <row r="309" spans="1:6" ht="16.5" thickBot="1">
      <c r="A309" s="211"/>
      <c r="B309" s="213" t="s">
        <v>289</v>
      </c>
      <c r="C309" s="214" t="s">
        <v>212</v>
      </c>
      <c r="D309" s="215">
        <v>100</v>
      </c>
      <c r="E309" s="219"/>
      <c r="F309" s="220"/>
    </row>
    <row r="310" spans="1:6" ht="16.5" thickBot="1">
      <c r="A310" s="297"/>
      <c r="B310" s="216" t="s">
        <v>213</v>
      </c>
      <c r="C310" s="217"/>
      <c r="D310" s="218"/>
      <c r="E310" s="221"/>
      <c r="F310" s="222"/>
    </row>
    <row r="311" spans="1:6" ht="16.5" thickBot="1">
      <c r="A311" s="223"/>
      <c r="B311" s="224"/>
      <c r="C311" s="225"/>
      <c r="D311" s="226"/>
      <c r="E311" s="226"/>
      <c r="F311" s="225"/>
    </row>
    <row r="312" spans="1:6" ht="16.5" thickBot="1">
      <c r="A312" s="197" t="s">
        <v>18</v>
      </c>
      <c r="B312" s="1110" t="s">
        <v>7</v>
      </c>
      <c r="C312" s="1110"/>
      <c r="D312" s="1110"/>
      <c r="E312" s="1110"/>
      <c r="F312" s="1111"/>
    </row>
    <row r="313" spans="1:6">
      <c r="A313" s="334" t="s">
        <v>19</v>
      </c>
      <c r="B313" s="330" t="s">
        <v>214</v>
      </c>
      <c r="C313" s="331"/>
      <c r="D313" s="352"/>
      <c r="E313" s="333"/>
      <c r="F313" s="333"/>
    </row>
    <row r="314" spans="1:6" ht="114">
      <c r="A314" s="210"/>
      <c r="B314" s="204" t="s">
        <v>215</v>
      </c>
      <c r="C314" s="201"/>
      <c r="D314" s="205"/>
      <c r="E314" s="207"/>
      <c r="F314" s="203"/>
    </row>
    <row r="315" spans="1:6" ht="28.5">
      <c r="A315" s="210"/>
      <c r="B315" s="204" t="s">
        <v>216</v>
      </c>
      <c r="C315" s="201"/>
      <c r="D315" s="205"/>
      <c r="E315" s="206"/>
      <c r="F315" s="207"/>
    </row>
    <row r="316" spans="1:6" ht="18">
      <c r="A316" s="210"/>
      <c r="B316" s="204" t="s">
        <v>289</v>
      </c>
      <c r="C316" s="201" t="s">
        <v>287</v>
      </c>
      <c r="D316" s="208">
        <v>120</v>
      </c>
      <c r="E316" s="209"/>
      <c r="F316" s="207"/>
    </row>
    <row r="317" spans="1:6">
      <c r="A317" s="210" t="s">
        <v>18</v>
      </c>
      <c r="B317" s="200" t="s">
        <v>217</v>
      </c>
      <c r="C317" s="201"/>
      <c r="D317" s="208"/>
      <c r="E317" s="207"/>
      <c r="F317" s="207"/>
    </row>
    <row r="318" spans="1:6" ht="99.75">
      <c r="A318" s="210"/>
      <c r="B318" s="204" t="s">
        <v>218</v>
      </c>
      <c r="C318" s="201"/>
      <c r="D318" s="205"/>
      <c r="E318" s="207"/>
      <c r="F318" s="207"/>
    </row>
    <row r="319" spans="1:6" ht="28.5">
      <c r="A319" s="210"/>
      <c r="B319" s="204" t="s">
        <v>216</v>
      </c>
      <c r="C319" s="201"/>
      <c r="D319" s="205"/>
      <c r="E319" s="206"/>
      <c r="F319" s="207"/>
    </row>
    <row r="320" spans="1:6" ht="18">
      <c r="A320" s="210"/>
      <c r="B320" s="204" t="s">
        <v>289</v>
      </c>
      <c r="C320" s="201" t="s">
        <v>287</v>
      </c>
      <c r="D320" s="208">
        <v>24</v>
      </c>
      <c r="E320" s="209"/>
      <c r="F320" s="207"/>
    </row>
    <row r="321" spans="1:6">
      <c r="A321" s="210" t="s">
        <v>22</v>
      </c>
      <c r="B321" s="230" t="s">
        <v>219</v>
      </c>
      <c r="C321" s="201"/>
      <c r="D321" s="229"/>
      <c r="E321" s="209"/>
      <c r="F321" s="231"/>
    </row>
    <row r="322" spans="1:6" ht="71.25">
      <c r="A322" s="210"/>
      <c r="B322" s="204" t="s">
        <v>220</v>
      </c>
      <c r="C322" s="201"/>
      <c r="D322" s="229"/>
      <c r="E322" s="209"/>
      <c r="F322" s="231"/>
    </row>
    <row r="323" spans="1:6" ht="28.5">
      <c r="A323" s="210"/>
      <c r="B323" s="204" t="s">
        <v>31</v>
      </c>
      <c r="C323" s="201"/>
      <c r="D323" s="205"/>
      <c r="E323" s="209"/>
      <c r="F323" s="232"/>
    </row>
    <row r="324" spans="1:6" ht="18">
      <c r="A324" s="210"/>
      <c r="B324" s="204" t="s">
        <v>289</v>
      </c>
      <c r="C324" s="201" t="s">
        <v>287</v>
      </c>
      <c r="D324" s="205">
        <v>10</v>
      </c>
      <c r="E324" s="209"/>
      <c r="F324" s="232"/>
    </row>
    <row r="325" spans="1:6">
      <c r="A325" s="210" t="s">
        <v>23</v>
      </c>
      <c r="B325" s="230" t="s">
        <v>30</v>
      </c>
      <c r="C325" s="201"/>
      <c r="D325" s="208"/>
      <c r="E325" s="209"/>
      <c r="F325" s="231"/>
    </row>
    <row r="326" spans="1:6" ht="28.5">
      <c r="A326" s="210"/>
      <c r="B326" s="204" t="s">
        <v>33</v>
      </c>
      <c r="C326" s="201"/>
      <c r="D326" s="208"/>
      <c r="E326" s="209"/>
      <c r="F326" s="231"/>
    </row>
    <row r="327" spans="1:6" ht="28.5">
      <c r="A327" s="235"/>
      <c r="B327" s="204" t="s">
        <v>34</v>
      </c>
      <c r="C327" s="201"/>
      <c r="D327" s="205"/>
      <c r="E327" s="209"/>
      <c r="F327" s="232"/>
    </row>
    <row r="328" spans="1:6" ht="18">
      <c r="A328" s="210"/>
      <c r="B328" s="204" t="s">
        <v>289</v>
      </c>
      <c r="C328" s="201" t="s">
        <v>313</v>
      </c>
      <c r="D328" s="205">
        <v>30</v>
      </c>
      <c r="E328" s="209"/>
      <c r="F328" s="232"/>
    </row>
    <row r="329" spans="1:6">
      <c r="A329" s="210" t="s">
        <v>24</v>
      </c>
      <c r="B329" s="230" t="s">
        <v>32</v>
      </c>
      <c r="C329" s="201"/>
      <c r="D329" s="208"/>
      <c r="E329" s="209"/>
      <c r="F329" s="207"/>
    </row>
    <row r="330" spans="1:6" ht="28.5">
      <c r="A330" s="210"/>
      <c r="B330" s="204" t="s">
        <v>33</v>
      </c>
      <c r="C330" s="201"/>
      <c r="D330" s="208"/>
      <c r="E330" s="209"/>
      <c r="F330" s="207"/>
    </row>
    <row r="331" spans="1:6" ht="28.5">
      <c r="A331" s="210"/>
      <c r="B331" s="204" t="s">
        <v>34</v>
      </c>
      <c r="C331" s="201"/>
      <c r="D331" s="205"/>
      <c r="E331" s="209"/>
      <c r="F331" s="207"/>
    </row>
    <row r="332" spans="1:6" ht="18">
      <c r="A332" s="210"/>
      <c r="B332" s="204" t="s">
        <v>289</v>
      </c>
      <c r="C332" s="201" t="s">
        <v>287</v>
      </c>
      <c r="D332" s="233">
        <v>80</v>
      </c>
      <c r="E332" s="209"/>
      <c r="F332" s="232"/>
    </row>
    <row r="333" spans="1:6">
      <c r="A333" s="210" t="s">
        <v>221</v>
      </c>
      <c r="B333" s="230" t="s">
        <v>222</v>
      </c>
      <c r="C333" s="201"/>
      <c r="D333" s="208"/>
      <c r="E333" s="209"/>
      <c r="F333" s="234"/>
    </row>
    <row r="334" spans="1:6" ht="42.75">
      <c r="A334" s="210"/>
      <c r="B334" s="204" t="s">
        <v>35</v>
      </c>
      <c r="C334" s="201"/>
      <c r="D334" s="208"/>
      <c r="E334" s="209"/>
      <c r="F334" s="234"/>
    </row>
    <row r="335" spans="1:6" ht="28.5">
      <c r="A335" s="210"/>
      <c r="B335" s="204" t="s">
        <v>36</v>
      </c>
      <c r="C335" s="201"/>
      <c r="D335" s="205"/>
      <c r="E335" s="209"/>
      <c r="F335" s="232"/>
    </row>
    <row r="336" spans="1:6" ht="18.75" thickBot="1">
      <c r="A336" s="211"/>
      <c r="B336" s="213" t="s">
        <v>289</v>
      </c>
      <c r="C336" s="214" t="s">
        <v>287</v>
      </c>
      <c r="D336" s="236">
        <v>40</v>
      </c>
      <c r="E336" s="219"/>
      <c r="F336" s="242"/>
    </row>
    <row r="337" spans="1:6" ht="16.5" thickBot="1">
      <c r="A337" s="345"/>
      <c r="B337" s="238" t="s">
        <v>168</v>
      </c>
      <c r="C337" s="238"/>
      <c r="D337" s="239"/>
      <c r="E337" s="243"/>
      <c r="F337" s="244"/>
    </row>
    <row r="338" spans="1:6" ht="16.5" thickBot="1">
      <c r="A338" s="223"/>
      <c r="B338" s="224"/>
      <c r="C338" s="225"/>
      <c r="D338" s="226"/>
      <c r="E338" s="226"/>
      <c r="F338" s="225"/>
    </row>
    <row r="339" spans="1:6">
      <c r="A339" s="245" t="s">
        <v>22</v>
      </c>
      <c r="B339" s="1116" t="s">
        <v>223</v>
      </c>
      <c r="C339" s="1116"/>
      <c r="D339" s="1116"/>
      <c r="E339" s="1116"/>
      <c r="F339" s="1117"/>
    </row>
    <row r="340" spans="1:6">
      <c r="A340" s="199" t="s">
        <v>19</v>
      </c>
      <c r="B340" s="200" t="s">
        <v>224</v>
      </c>
      <c r="C340" s="201"/>
      <c r="D340" s="208"/>
      <c r="E340" s="203"/>
      <c r="F340" s="207"/>
    </row>
    <row r="341" spans="1:6" ht="71.25">
      <c r="A341" s="199"/>
      <c r="B341" s="246" t="s">
        <v>225</v>
      </c>
      <c r="C341" s="201"/>
      <c r="D341" s="205"/>
      <c r="E341" s="207"/>
      <c r="F341" s="207"/>
    </row>
    <row r="342" spans="1:6" ht="28.5">
      <c r="A342" s="199"/>
      <c r="B342" s="246" t="s">
        <v>226</v>
      </c>
      <c r="C342" s="201"/>
      <c r="D342" s="205"/>
      <c r="E342" s="206"/>
      <c r="F342" s="207"/>
    </row>
    <row r="343" spans="1:6" ht="16.5" thickBot="1">
      <c r="A343" s="255"/>
      <c r="B343" s="213" t="s">
        <v>289</v>
      </c>
      <c r="C343" s="214" t="s">
        <v>212</v>
      </c>
      <c r="D343" s="215">
        <v>150</v>
      </c>
      <c r="E343" s="219"/>
      <c r="F343" s="242"/>
    </row>
    <row r="344" spans="1:6" ht="16.5" thickBot="1">
      <c r="A344" s="345"/>
      <c r="B344" s="353" t="s">
        <v>227</v>
      </c>
      <c r="C344" s="353"/>
      <c r="D344" s="354"/>
      <c r="E344" s="221"/>
      <c r="F344" s="244"/>
    </row>
    <row r="345" spans="1:6" ht="16.5" thickBot="1">
      <c r="A345" s="248"/>
      <c r="B345" s="249"/>
      <c r="C345" s="250"/>
      <c r="D345" s="226"/>
      <c r="E345" s="251"/>
      <c r="F345" s="251"/>
    </row>
    <row r="346" spans="1:6" ht="16.5" thickBot="1">
      <c r="A346" s="197" t="s">
        <v>23</v>
      </c>
      <c r="B346" s="1110" t="s">
        <v>228</v>
      </c>
      <c r="C346" s="1110"/>
      <c r="D346" s="1110"/>
      <c r="E346" s="1110"/>
      <c r="F346" s="1111"/>
    </row>
    <row r="347" spans="1:6">
      <c r="A347" s="248"/>
      <c r="B347" s="224"/>
      <c r="C347" s="250"/>
      <c r="D347" s="258"/>
      <c r="E347" s="261"/>
      <c r="F347" s="251"/>
    </row>
    <row r="348" spans="1:6">
      <c r="A348" s="210" t="s">
        <v>23</v>
      </c>
      <c r="B348" s="200" t="s">
        <v>290</v>
      </c>
      <c r="C348" s="201"/>
      <c r="D348" s="208"/>
      <c r="E348" s="209"/>
      <c r="F348" s="203"/>
    </row>
    <row r="349" spans="1:6" ht="71.25">
      <c r="A349" s="210"/>
      <c r="B349" s="204" t="s">
        <v>237</v>
      </c>
      <c r="C349" s="201"/>
      <c r="D349" s="205"/>
      <c r="E349" s="209"/>
      <c r="F349" s="203"/>
    </row>
    <row r="350" spans="1:6" ht="28.5">
      <c r="A350" s="254"/>
      <c r="B350" s="282" t="s">
        <v>291</v>
      </c>
      <c r="C350" s="355" t="s">
        <v>212</v>
      </c>
      <c r="D350" s="205">
        <v>30</v>
      </c>
      <c r="E350" s="253"/>
      <c r="F350" s="209"/>
    </row>
    <row r="351" spans="1:6" ht="28.5">
      <c r="A351" s="254"/>
      <c r="B351" s="282" t="s">
        <v>292</v>
      </c>
      <c r="C351" s="355" t="s">
        <v>212</v>
      </c>
      <c r="D351" s="205">
        <v>100</v>
      </c>
      <c r="E351" s="253"/>
      <c r="F351" s="209"/>
    </row>
    <row r="352" spans="1:6" ht="28.5">
      <c r="A352" s="254"/>
      <c r="B352" s="282" t="s">
        <v>293</v>
      </c>
      <c r="C352" s="355" t="s">
        <v>212</v>
      </c>
      <c r="D352" s="205">
        <v>0</v>
      </c>
      <c r="E352" s="253"/>
      <c r="F352" s="209"/>
    </row>
    <row r="353" spans="1:6">
      <c r="A353" s="254"/>
      <c r="B353" s="204"/>
      <c r="C353" s="355"/>
      <c r="D353" s="356">
        <f>SUM(D350:D352)</f>
        <v>130</v>
      </c>
      <c r="E353" s="209"/>
      <c r="F353" s="357"/>
    </row>
    <row r="354" spans="1:6" ht="30">
      <c r="A354" s="210" t="s">
        <v>29</v>
      </c>
      <c r="B354" s="267" t="s">
        <v>294</v>
      </c>
      <c r="C354" s="201"/>
      <c r="D354" s="205"/>
      <c r="E354" s="209"/>
      <c r="F354" s="203"/>
    </row>
    <row r="355" spans="1:6" ht="28.5">
      <c r="A355" s="210"/>
      <c r="B355" s="358" t="s">
        <v>295</v>
      </c>
      <c r="C355" s="359"/>
      <c r="D355" s="360"/>
      <c r="E355" s="209"/>
      <c r="F355" s="361"/>
    </row>
    <row r="356" spans="1:6" ht="16.5" thickBot="1">
      <c r="A356" s="211"/>
      <c r="B356" s="362" t="s">
        <v>285</v>
      </c>
      <c r="C356" s="214" t="s">
        <v>6</v>
      </c>
      <c r="D356" s="363">
        <v>0</v>
      </c>
      <c r="E356" s="268"/>
      <c r="F356" s="364"/>
    </row>
    <row r="357" spans="1:6" ht="16.5" thickBot="1">
      <c r="A357" s="345"/>
      <c r="B357" s="353" t="s">
        <v>241</v>
      </c>
      <c r="C357" s="353"/>
      <c r="D357" s="354"/>
      <c r="E357" s="221"/>
      <c r="F357" s="222"/>
    </row>
    <row r="358" spans="1:6" ht="16.5" thickBot="1">
      <c r="A358" s="248"/>
      <c r="B358" s="249"/>
      <c r="C358" s="250"/>
      <c r="D358" s="258"/>
      <c r="E358" s="251"/>
      <c r="F358" s="251"/>
    </row>
    <row r="359" spans="1:6">
      <c r="A359" s="198" t="s">
        <v>24</v>
      </c>
      <c r="B359" s="1116" t="s">
        <v>242</v>
      </c>
      <c r="C359" s="1116"/>
      <c r="D359" s="1116"/>
      <c r="E359" s="1116"/>
      <c r="F359" s="1117"/>
    </row>
    <row r="360" spans="1:6">
      <c r="A360" s="210" t="s">
        <v>19</v>
      </c>
      <c r="B360" s="230" t="s">
        <v>296</v>
      </c>
      <c r="C360" s="201"/>
      <c r="D360" s="229"/>
      <c r="E360" s="203"/>
      <c r="F360" s="203"/>
    </row>
    <row r="361" spans="1:6" ht="242.25">
      <c r="A361" s="210"/>
      <c r="B361" s="204" t="s">
        <v>297</v>
      </c>
      <c r="C361" s="201"/>
      <c r="D361" s="202"/>
      <c r="E361" s="207"/>
      <c r="F361" s="207"/>
    </row>
    <row r="362" spans="1:6">
      <c r="A362" s="210"/>
      <c r="B362" s="204" t="s">
        <v>245</v>
      </c>
      <c r="C362" s="355" t="s">
        <v>28</v>
      </c>
      <c r="D362" s="205">
        <v>9</v>
      </c>
      <c r="E362" s="209"/>
      <c r="F362" s="209"/>
    </row>
    <row r="363" spans="1:6">
      <c r="A363" s="210"/>
      <c r="B363" s="204"/>
      <c r="C363" s="355"/>
      <c r="D363" s="356"/>
      <c r="E363" s="209"/>
      <c r="F363" s="357"/>
    </row>
    <row r="364" spans="1:6">
      <c r="A364" s="264" t="s">
        <v>18</v>
      </c>
      <c r="B364" s="230" t="s">
        <v>298</v>
      </c>
      <c r="C364" s="355"/>
      <c r="D364" s="357"/>
      <c r="E364" s="357"/>
      <c r="F364" s="357"/>
    </row>
    <row r="365" spans="1:6" ht="99.75">
      <c r="A365" s="264"/>
      <c r="B365" s="365" t="s">
        <v>299</v>
      </c>
      <c r="C365" s="355"/>
      <c r="D365" s="357"/>
      <c r="E365" s="357"/>
      <c r="F365" s="357"/>
    </row>
    <row r="366" spans="1:6">
      <c r="A366" s="264"/>
      <c r="B366" s="366" t="s">
        <v>300</v>
      </c>
      <c r="C366" s="355" t="s">
        <v>28</v>
      </c>
      <c r="D366" s="205">
        <v>0</v>
      </c>
      <c r="E366" s="209"/>
      <c r="F366" s="357"/>
    </row>
    <row r="367" spans="1:6">
      <c r="A367" s="210"/>
      <c r="B367" s="204"/>
      <c r="C367" s="355"/>
      <c r="D367" s="356"/>
      <c r="E367" s="209"/>
      <c r="F367" s="357"/>
    </row>
    <row r="368" spans="1:6" ht="22.5" customHeight="1">
      <c r="A368" s="370" t="s">
        <v>25</v>
      </c>
      <c r="B368" s="367" t="s">
        <v>301</v>
      </c>
      <c r="C368" s="209"/>
      <c r="D368" s="205"/>
      <c r="E368" s="209"/>
      <c r="F368" s="209"/>
    </row>
    <row r="369" spans="1:6" ht="57">
      <c r="A369" s="371"/>
      <c r="B369" s="368" t="s">
        <v>302</v>
      </c>
      <c r="C369" s="209"/>
      <c r="D369" s="205"/>
      <c r="E369" s="209"/>
      <c r="F369" s="209"/>
    </row>
    <row r="370" spans="1:6" ht="99.75">
      <c r="A370" s="371"/>
      <c r="B370" s="204" t="s">
        <v>303</v>
      </c>
      <c r="C370" s="201"/>
      <c r="D370" s="369"/>
      <c r="E370" s="209"/>
      <c r="F370" s="209"/>
    </row>
    <row r="371" spans="1:6" ht="16.5" thickBot="1">
      <c r="A371" s="372"/>
      <c r="B371" s="213" t="s">
        <v>304</v>
      </c>
      <c r="C371" s="214" t="s">
        <v>6</v>
      </c>
      <c r="D371" s="215">
        <v>0</v>
      </c>
      <c r="E371" s="268"/>
      <c r="F371" s="219"/>
    </row>
    <row r="372" spans="1:6" ht="16.5" thickBot="1">
      <c r="A372" s="345"/>
      <c r="B372" s="217" t="s">
        <v>246</v>
      </c>
      <c r="C372" s="217"/>
      <c r="D372" s="218"/>
      <c r="E372" s="221"/>
      <c r="F372" s="222"/>
    </row>
    <row r="373" spans="1:6" ht="16.5" thickBot="1">
      <c r="A373" s="248"/>
      <c r="B373" s="249"/>
      <c r="C373" s="250"/>
      <c r="D373" s="226"/>
      <c r="E373" s="251"/>
      <c r="F373" s="251"/>
    </row>
    <row r="374" spans="1:6" ht="16.5" thickBot="1">
      <c r="A374" s="197" t="s">
        <v>221</v>
      </c>
      <c r="B374" s="1110" t="s">
        <v>247</v>
      </c>
      <c r="C374" s="1110"/>
      <c r="D374" s="1110"/>
      <c r="E374" s="1110"/>
      <c r="F374" s="1111"/>
    </row>
    <row r="375" spans="1:6">
      <c r="A375" s="329" t="s">
        <v>22</v>
      </c>
      <c r="B375" s="373" t="s">
        <v>305</v>
      </c>
      <c r="C375" s="331"/>
      <c r="D375" s="374"/>
      <c r="E375" s="375"/>
      <c r="F375" s="375"/>
    </row>
    <row r="376" spans="1:6" ht="19.5" customHeight="1">
      <c r="A376" s="199"/>
      <c r="B376" s="204" t="s">
        <v>306</v>
      </c>
      <c r="C376" s="201"/>
      <c r="D376" s="208"/>
      <c r="E376" s="209"/>
      <c r="F376" s="209"/>
    </row>
    <row r="377" spans="1:6">
      <c r="A377" s="199"/>
      <c r="B377" s="204" t="s">
        <v>307</v>
      </c>
      <c r="C377" s="201" t="s">
        <v>212</v>
      </c>
      <c r="D377" s="208">
        <v>130</v>
      </c>
      <c r="E377" s="253"/>
      <c r="F377" s="209"/>
    </row>
    <row r="378" spans="1:6">
      <c r="A378" s="199" t="s">
        <v>23</v>
      </c>
      <c r="B378" s="230" t="s">
        <v>254</v>
      </c>
      <c r="C378" s="201"/>
      <c r="D378" s="265"/>
      <c r="E378" s="209"/>
      <c r="F378" s="209"/>
    </row>
    <row r="379" spans="1:6" ht="85.5">
      <c r="A379" s="199"/>
      <c r="B379" s="204" t="s">
        <v>255</v>
      </c>
      <c r="C379" s="201"/>
      <c r="D379" s="265"/>
      <c r="E379" s="209"/>
      <c r="F379" s="209"/>
    </row>
    <row r="380" spans="1:6">
      <c r="A380" s="199"/>
      <c r="B380" s="266" t="s">
        <v>256</v>
      </c>
      <c r="C380" s="201" t="s">
        <v>6</v>
      </c>
      <c r="D380" s="208">
        <v>1</v>
      </c>
      <c r="E380" s="253"/>
      <c r="F380" s="209"/>
    </row>
    <row r="381" spans="1:6">
      <c r="A381" s="199" t="s">
        <v>24</v>
      </c>
      <c r="B381" s="267" t="s">
        <v>257</v>
      </c>
      <c r="C381" s="201"/>
      <c r="D381" s="208"/>
      <c r="E381" s="209"/>
      <c r="F381" s="203"/>
    </row>
    <row r="382" spans="1:6" ht="99.75">
      <c r="A382" s="199"/>
      <c r="B382" s="204" t="s">
        <v>258</v>
      </c>
      <c r="C382" s="201"/>
      <c r="D382" s="205"/>
      <c r="E382" s="209"/>
      <c r="F382" s="203"/>
    </row>
    <row r="383" spans="1:6" ht="16.5" thickBot="1">
      <c r="A383" s="255"/>
      <c r="B383" s="213" t="s">
        <v>259</v>
      </c>
      <c r="C383" s="214" t="s">
        <v>260</v>
      </c>
      <c r="D383" s="215">
        <v>15</v>
      </c>
      <c r="E383" s="268"/>
      <c r="F383" s="219"/>
    </row>
    <row r="384" spans="1:6" ht="16.5" thickBot="1">
      <c r="A384" s="345"/>
      <c r="B384" s="217" t="s">
        <v>261</v>
      </c>
      <c r="C384" s="217"/>
      <c r="D384" s="218"/>
      <c r="E384" s="221"/>
      <c r="F384" s="222"/>
    </row>
    <row r="385" spans="1:6" ht="16.5" thickBot="1">
      <c r="A385" s="248"/>
      <c r="B385" s="249"/>
      <c r="C385" s="250"/>
      <c r="D385" s="226"/>
      <c r="E385" s="251"/>
      <c r="F385" s="251"/>
    </row>
    <row r="386" spans="1:6">
      <c r="A386" s="270" t="s">
        <v>25</v>
      </c>
      <c r="B386" s="271" t="s">
        <v>308</v>
      </c>
      <c r="C386" s="272"/>
      <c r="D386" s="273"/>
      <c r="E386" s="274"/>
      <c r="F386" s="275"/>
    </row>
    <row r="387" spans="1:6">
      <c r="A387" s="276" t="s">
        <v>19</v>
      </c>
      <c r="B387" s="289" t="s">
        <v>309</v>
      </c>
      <c r="C387" s="278"/>
      <c r="D387" s="279"/>
      <c r="E387" s="280"/>
      <c r="F387" s="280"/>
    </row>
    <row r="388" spans="1:6" ht="57">
      <c r="A388" s="281"/>
      <c r="B388" s="282" t="s">
        <v>310</v>
      </c>
      <c r="C388" s="278"/>
      <c r="D388" s="283"/>
      <c r="E388" s="283"/>
      <c r="F388" s="283"/>
    </row>
    <row r="389" spans="1:6">
      <c r="A389" s="281"/>
      <c r="B389" s="282" t="s">
        <v>20</v>
      </c>
      <c r="C389" s="278"/>
      <c r="D389" s="283"/>
      <c r="E389" s="283"/>
      <c r="F389" s="283"/>
    </row>
    <row r="390" spans="1:6">
      <c r="A390" s="281"/>
      <c r="B390" s="282" t="s">
        <v>311</v>
      </c>
      <c r="C390" s="278" t="s">
        <v>39</v>
      </c>
      <c r="D390" s="376">
        <v>15</v>
      </c>
      <c r="E390" s="253"/>
      <c r="F390" s="253"/>
    </row>
    <row r="391" spans="1:6">
      <c r="A391" s="281"/>
      <c r="B391" s="277"/>
      <c r="C391" s="278"/>
      <c r="D391" s="279"/>
      <c r="E391" s="280"/>
      <c r="F391" s="280"/>
    </row>
    <row r="392" spans="1:6" ht="30">
      <c r="A392" s="276" t="s">
        <v>18</v>
      </c>
      <c r="B392" s="277" t="s">
        <v>312</v>
      </c>
      <c r="C392" s="278"/>
      <c r="D392" s="279"/>
      <c r="E392" s="280"/>
      <c r="F392" s="280"/>
    </row>
    <row r="393" spans="1:6" ht="28.5">
      <c r="A393" s="281"/>
      <c r="B393" s="289" t="s">
        <v>312</v>
      </c>
      <c r="C393" s="290"/>
      <c r="D393" s="377"/>
      <c r="E393" s="378"/>
      <c r="F393" s="283"/>
    </row>
    <row r="394" spans="1:6" ht="16.5" thickBot="1">
      <c r="A394" s="379"/>
      <c r="B394" s="298" t="s">
        <v>285</v>
      </c>
      <c r="C394" s="299" t="s">
        <v>6</v>
      </c>
      <c r="D394" s="300">
        <v>1</v>
      </c>
      <c r="E394" s="268"/>
      <c r="F394" s="301"/>
    </row>
    <row r="395" spans="1:6" ht="16.5" thickBot="1">
      <c r="A395" s="345"/>
      <c r="B395" s="217" t="s">
        <v>286</v>
      </c>
      <c r="C395" s="217"/>
      <c r="D395" s="218"/>
      <c r="E395" s="221"/>
      <c r="F395" s="222"/>
    </row>
    <row r="396" spans="1:6">
      <c r="A396" s="193"/>
      <c r="B396" s="247"/>
      <c r="C396" s="194"/>
      <c r="D396" s="195"/>
      <c r="E396" s="196"/>
      <c r="F396" s="196"/>
    </row>
    <row r="397" spans="1:6" ht="16.5" thickBot="1">
      <c r="A397" s="380"/>
      <c r="B397" s="381"/>
      <c r="C397" s="382"/>
      <c r="D397" s="383"/>
      <c r="E397" s="384"/>
      <c r="F397" s="384"/>
    </row>
    <row r="398" spans="1:6" ht="16.5" thickBot="1">
      <c r="A398" s="521" t="s">
        <v>16</v>
      </c>
      <c r="B398" s="1109" t="s">
        <v>485</v>
      </c>
      <c r="C398" s="1110"/>
      <c r="D398" s="1110"/>
      <c r="E398" s="1110"/>
      <c r="F398" s="1111"/>
    </row>
    <row r="399" spans="1:6">
      <c r="A399" s="302"/>
      <c r="B399" s="303"/>
      <c r="C399" s="386"/>
      <c r="D399" s="225"/>
      <c r="E399" s="387"/>
      <c r="F399" s="388"/>
    </row>
    <row r="400" spans="1:6">
      <c r="A400" s="306" t="str">
        <f>A305</f>
        <v>1.</v>
      </c>
      <c r="B400" s="307" t="s">
        <v>207</v>
      </c>
      <c r="C400" s="308"/>
      <c r="D400" s="309"/>
      <c r="E400" s="310"/>
      <c r="F400" s="311"/>
    </row>
    <row r="401" spans="1:6">
      <c r="A401" s="306" t="str">
        <f>A312</f>
        <v>2.</v>
      </c>
      <c r="B401" s="307" t="s">
        <v>7</v>
      </c>
      <c r="C401" s="308"/>
      <c r="D401" s="309"/>
      <c r="E401" s="310"/>
      <c r="F401" s="311"/>
    </row>
    <row r="402" spans="1:6">
      <c r="A402" s="312" t="s">
        <v>22</v>
      </c>
      <c r="B402" s="307" t="s">
        <v>223</v>
      </c>
      <c r="C402" s="307"/>
      <c r="D402" s="307"/>
      <c r="E402" s="307"/>
      <c r="F402" s="313"/>
    </row>
    <row r="403" spans="1:6">
      <c r="A403" s="306" t="s">
        <v>23</v>
      </c>
      <c r="B403" s="307" t="s">
        <v>228</v>
      </c>
      <c r="C403" s="308"/>
      <c r="D403" s="309"/>
      <c r="E403" s="310"/>
      <c r="F403" s="311"/>
    </row>
    <row r="404" spans="1:6">
      <c r="A404" s="306" t="s">
        <v>24</v>
      </c>
      <c r="B404" s="307" t="s">
        <v>242</v>
      </c>
      <c r="C404" s="308"/>
      <c r="D404" s="309"/>
      <c r="E404" s="310"/>
      <c r="F404" s="311"/>
    </row>
    <row r="405" spans="1:6">
      <c r="A405" s="306" t="str">
        <f>A374</f>
        <v>6.</v>
      </c>
      <c r="B405" s="307" t="s">
        <v>247</v>
      </c>
      <c r="C405" s="308"/>
      <c r="D405" s="309"/>
      <c r="E405" s="310"/>
      <c r="F405" s="311"/>
    </row>
    <row r="406" spans="1:6">
      <c r="A406" s="306" t="s">
        <v>25</v>
      </c>
      <c r="B406" s="277" t="s">
        <v>308</v>
      </c>
      <c r="C406" s="308"/>
      <c r="D406" s="309"/>
      <c r="E406" s="310"/>
      <c r="F406" s="311"/>
    </row>
    <row r="407" spans="1:6" ht="16.5" thickBot="1">
      <c r="A407" s="319"/>
      <c r="B407" s="187"/>
      <c r="C407" s="320"/>
      <c r="D407" s="321"/>
      <c r="E407" s="322"/>
      <c r="F407" s="323"/>
    </row>
    <row r="408" spans="1:6" ht="16.5" thickBot="1">
      <c r="A408" s="1112" t="s">
        <v>401</v>
      </c>
      <c r="B408" s="1113"/>
      <c r="C408" s="1113"/>
      <c r="D408" s="1113"/>
      <c r="E408" s="1114"/>
      <c r="F408" s="390"/>
    </row>
    <row r="409" spans="1:6" ht="16.5" thickBot="1">
      <c r="A409" s="295"/>
    </row>
    <row r="410" spans="1:6" ht="16.5" thickBot="1">
      <c r="A410" s="188" t="s">
        <v>8</v>
      </c>
      <c r="B410" s="1120" t="s">
        <v>315</v>
      </c>
      <c r="C410" s="1095"/>
      <c r="D410" s="1095"/>
      <c r="E410" s="1095"/>
      <c r="F410" s="1096"/>
    </row>
    <row r="411" spans="1:6">
      <c r="A411" s="228" t="s">
        <v>19</v>
      </c>
      <c r="B411" s="1118" t="s">
        <v>207</v>
      </c>
      <c r="C411" s="1119"/>
      <c r="D411" s="1119"/>
      <c r="E411" s="1119"/>
      <c r="F411" s="1119"/>
    </row>
    <row r="412" spans="1:6" ht="30">
      <c r="A412" s="199" t="s">
        <v>19</v>
      </c>
      <c r="B412" s="200" t="s">
        <v>208</v>
      </c>
      <c r="C412" s="201"/>
      <c r="D412" s="202"/>
      <c r="E412" s="203"/>
      <c r="F412" s="203"/>
    </row>
    <row r="413" spans="1:6" ht="85.5">
      <c r="A413" s="199"/>
      <c r="B413" s="204" t="s">
        <v>209</v>
      </c>
      <c r="C413" s="201"/>
      <c r="D413" s="202"/>
      <c r="E413" s="203"/>
      <c r="F413" s="203"/>
    </row>
    <row r="414" spans="1:6">
      <c r="A414" s="199"/>
      <c r="B414" s="204" t="s">
        <v>210</v>
      </c>
      <c r="C414" s="201"/>
      <c r="D414" s="205"/>
      <c r="E414" s="206"/>
      <c r="F414" s="207"/>
    </row>
    <row r="415" spans="1:6" ht="16.5" thickBot="1">
      <c r="A415" s="255"/>
      <c r="B415" s="213" t="s">
        <v>289</v>
      </c>
      <c r="C415" s="214" t="s">
        <v>212</v>
      </c>
      <c r="D415" s="215">
        <v>50</v>
      </c>
      <c r="E415" s="219"/>
      <c r="F415" s="220"/>
    </row>
    <row r="416" spans="1:6" ht="16.5" thickBot="1">
      <c r="A416" s="345"/>
      <c r="B416" s="395" t="s">
        <v>213</v>
      </c>
      <c r="C416" s="396"/>
      <c r="D416" s="397"/>
      <c r="E416" s="398"/>
      <c r="F416" s="399"/>
    </row>
    <row r="417" spans="1:6" ht="16.5" thickBot="1">
      <c r="A417" s="391"/>
      <c r="B417" s="392"/>
      <c r="C417" s="393"/>
      <c r="D417" s="394"/>
      <c r="E417" s="394"/>
      <c r="F417" s="393"/>
    </row>
    <row r="418" spans="1:6" ht="16.5" thickBot="1">
      <c r="A418" s="400" t="s">
        <v>18</v>
      </c>
      <c r="B418" s="1107" t="s">
        <v>7</v>
      </c>
      <c r="C418" s="1107"/>
      <c r="D418" s="1107"/>
      <c r="E418" s="1107"/>
      <c r="F418" s="1108"/>
    </row>
    <row r="419" spans="1:6">
      <c r="A419" s="334" t="s">
        <v>19</v>
      </c>
      <c r="B419" s="330" t="s">
        <v>214</v>
      </c>
      <c r="C419" s="331"/>
      <c r="D419" s="352"/>
      <c r="E419" s="333"/>
      <c r="F419" s="333"/>
    </row>
    <row r="420" spans="1:6" ht="114">
      <c r="A420" s="210"/>
      <c r="B420" s="204" t="s">
        <v>215</v>
      </c>
      <c r="C420" s="201"/>
      <c r="D420" s="205"/>
      <c r="E420" s="207"/>
      <c r="F420" s="203"/>
    </row>
    <row r="421" spans="1:6" ht="28.5">
      <c r="A421" s="210"/>
      <c r="B421" s="204" t="s">
        <v>216</v>
      </c>
      <c r="C421" s="201"/>
      <c r="D421" s="205"/>
      <c r="E421" s="206"/>
      <c r="F421" s="207"/>
    </row>
    <row r="422" spans="1:6" ht="18">
      <c r="A422" s="210"/>
      <c r="B422" s="204" t="s">
        <v>289</v>
      </c>
      <c r="C422" s="201" t="s">
        <v>287</v>
      </c>
      <c r="D422" s="208">
        <v>48</v>
      </c>
      <c r="E422" s="209"/>
      <c r="F422" s="207"/>
    </row>
    <row r="423" spans="1:6">
      <c r="A423" s="210" t="s">
        <v>18</v>
      </c>
      <c r="B423" s="200" t="s">
        <v>217</v>
      </c>
      <c r="C423" s="201"/>
      <c r="D423" s="208"/>
      <c r="E423" s="207"/>
      <c r="F423" s="207"/>
    </row>
    <row r="424" spans="1:6" ht="99.75">
      <c r="A424" s="210"/>
      <c r="B424" s="204" t="s">
        <v>218</v>
      </c>
      <c r="C424" s="201"/>
      <c r="D424" s="205"/>
      <c r="E424" s="207"/>
      <c r="F424" s="207"/>
    </row>
    <row r="425" spans="1:6" ht="28.5">
      <c r="A425" s="210"/>
      <c r="B425" s="204" t="s">
        <v>216</v>
      </c>
      <c r="C425" s="201"/>
      <c r="D425" s="205"/>
      <c r="E425" s="206"/>
      <c r="F425" s="207"/>
    </row>
    <row r="426" spans="1:6" ht="18">
      <c r="A426" s="210"/>
      <c r="B426" s="204" t="s">
        <v>289</v>
      </c>
      <c r="C426" s="201" t="s">
        <v>287</v>
      </c>
      <c r="D426" s="208">
        <v>12</v>
      </c>
      <c r="E426" s="209"/>
      <c r="F426" s="207"/>
    </row>
    <row r="427" spans="1:6">
      <c r="A427" s="210" t="s">
        <v>22</v>
      </c>
      <c r="B427" s="230" t="s">
        <v>219</v>
      </c>
      <c r="C427" s="201"/>
      <c r="D427" s="229"/>
      <c r="E427" s="209"/>
      <c r="F427" s="231"/>
    </row>
    <row r="428" spans="1:6" ht="71.25">
      <c r="A428" s="210"/>
      <c r="B428" s="204" t="s">
        <v>220</v>
      </c>
      <c r="C428" s="201"/>
      <c r="D428" s="229"/>
      <c r="E428" s="209"/>
      <c r="F428" s="231"/>
    </row>
    <row r="429" spans="1:6" ht="28.5">
      <c r="A429" s="210"/>
      <c r="B429" s="204" t="s">
        <v>31</v>
      </c>
      <c r="C429" s="201"/>
      <c r="D429" s="205"/>
      <c r="E429" s="209"/>
      <c r="F429" s="232"/>
    </row>
    <row r="430" spans="1:6" ht="18">
      <c r="A430" s="210"/>
      <c r="B430" s="204" t="s">
        <v>289</v>
      </c>
      <c r="C430" s="201" t="s">
        <v>287</v>
      </c>
      <c r="D430" s="205">
        <v>5</v>
      </c>
      <c r="E430" s="209"/>
      <c r="F430" s="232"/>
    </row>
    <row r="431" spans="1:6">
      <c r="A431" s="210" t="s">
        <v>23</v>
      </c>
      <c r="B431" s="230" t="s">
        <v>30</v>
      </c>
      <c r="C431" s="201"/>
      <c r="D431" s="208"/>
      <c r="E431" s="209"/>
      <c r="F431" s="231"/>
    </row>
    <row r="432" spans="1:6" ht="28.5">
      <c r="A432" s="210"/>
      <c r="B432" s="204" t="s">
        <v>33</v>
      </c>
      <c r="C432" s="201"/>
      <c r="D432" s="208"/>
      <c r="E432" s="209"/>
      <c r="F432" s="231"/>
    </row>
    <row r="433" spans="1:6" ht="28.5">
      <c r="A433" s="235"/>
      <c r="B433" s="204" t="s">
        <v>34</v>
      </c>
      <c r="C433" s="201"/>
      <c r="D433" s="205"/>
      <c r="E433" s="209"/>
      <c r="F433" s="232"/>
    </row>
    <row r="434" spans="1:6" ht="18">
      <c r="A434" s="210"/>
      <c r="B434" s="204" t="s">
        <v>289</v>
      </c>
      <c r="C434" s="201" t="s">
        <v>313</v>
      </c>
      <c r="D434" s="205">
        <v>15</v>
      </c>
      <c r="E434" s="209"/>
      <c r="F434" s="232"/>
    </row>
    <row r="435" spans="1:6">
      <c r="A435" s="210" t="s">
        <v>24</v>
      </c>
      <c r="B435" s="230" t="s">
        <v>32</v>
      </c>
      <c r="C435" s="201"/>
      <c r="D435" s="208"/>
      <c r="E435" s="209"/>
      <c r="F435" s="207"/>
    </row>
    <row r="436" spans="1:6" ht="28.5">
      <c r="A436" s="210"/>
      <c r="B436" s="204" t="s">
        <v>33</v>
      </c>
      <c r="C436" s="201"/>
      <c r="D436" s="208"/>
      <c r="E436" s="209"/>
      <c r="F436" s="207"/>
    </row>
    <row r="437" spans="1:6" ht="28.5">
      <c r="A437" s="210"/>
      <c r="B437" s="204" t="s">
        <v>34</v>
      </c>
      <c r="C437" s="201"/>
      <c r="D437" s="205"/>
      <c r="E437" s="209"/>
      <c r="F437" s="207"/>
    </row>
    <row r="438" spans="1:6" ht="18">
      <c r="A438" s="210"/>
      <c r="B438" s="204" t="s">
        <v>289</v>
      </c>
      <c r="C438" s="201" t="s">
        <v>287</v>
      </c>
      <c r="D438" s="233">
        <v>50</v>
      </c>
      <c r="E438" s="209"/>
      <c r="F438" s="232"/>
    </row>
    <row r="439" spans="1:6">
      <c r="A439" s="210" t="s">
        <v>221</v>
      </c>
      <c r="B439" s="230" t="s">
        <v>222</v>
      </c>
      <c r="C439" s="201"/>
      <c r="D439" s="208"/>
      <c r="E439" s="209"/>
      <c r="F439" s="234"/>
    </row>
    <row r="440" spans="1:6" ht="42.75">
      <c r="A440" s="210"/>
      <c r="B440" s="204" t="s">
        <v>35</v>
      </c>
      <c r="C440" s="201"/>
      <c r="D440" s="208"/>
      <c r="E440" s="209"/>
      <c r="F440" s="234"/>
    </row>
    <row r="441" spans="1:6" ht="28.5">
      <c r="A441" s="210"/>
      <c r="B441" s="204" t="s">
        <v>36</v>
      </c>
      <c r="C441" s="201"/>
      <c r="D441" s="205"/>
      <c r="E441" s="209"/>
      <c r="F441" s="232"/>
    </row>
    <row r="442" spans="1:6" ht="18.75" thickBot="1">
      <c r="A442" s="211"/>
      <c r="B442" s="213" t="s">
        <v>289</v>
      </c>
      <c r="C442" s="214" t="s">
        <v>287</v>
      </c>
      <c r="D442" s="236">
        <v>20</v>
      </c>
      <c r="E442" s="209"/>
      <c r="F442" s="232"/>
    </row>
    <row r="443" spans="1:6" ht="16.5" thickBot="1">
      <c r="A443" s="345"/>
      <c r="B443" s="238" t="s">
        <v>168</v>
      </c>
      <c r="C443" s="238"/>
      <c r="D443" s="239"/>
      <c r="E443" s="240"/>
      <c r="F443" s="241"/>
    </row>
    <row r="444" spans="1:6" ht="16.5" thickBot="1">
      <c r="A444" s="223"/>
      <c r="B444" s="224"/>
      <c r="C444" s="225"/>
      <c r="D444" s="226"/>
      <c r="E444" s="383"/>
      <c r="F444" s="402"/>
    </row>
    <row r="445" spans="1:6">
      <c r="A445" s="403" t="s">
        <v>22</v>
      </c>
      <c r="B445" s="1115" t="s">
        <v>223</v>
      </c>
      <c r="C445" s="1116"/>
      <c r="D445" s="1116"/>
      <c r="E445" s="1116"/>
      <c r="F445" s="1117"/>
    </row>
    <row r="446" spans="1:6">
      <c r="A446" s="210" t="s">
        <v>19</v>
      </c>
      <c r="B446" s="200" t="s">
        <v>224</v>
      </c>
      <c r="C446" s="201"/>
      <c r="D446" s="208"/>
      <c r="E446" s="203"/>
      <c r="F446" s="207"/>
    </row>
    <row r="447" spans="1:6" ht="71.25">
      <c r="A447" s="210"/>
      <c r="B447" s="246" t="s">
        <v>225</v>
      </c>
      <c r="C447" s="201"/>
      <c r="D447" s="205"/>
      <c r="E447" s="207"/>
      <c r="F447" s="207"/>
    </row>
    <row r="448" spans="1:6" ht="28.5">
      <c r="A448" s="210"/>
      <c r="B448" s="246" t="s">
        <v>226</v>
      </c>
      <c r="C448" s="201"/>
      <c r="D448" s="205"/>
      <c r="E448" s="206"/>
      <c r="F448" s="207"/>
    </row>
    <row r="449" spans="1:6" ht="16.5" thickBot="1">
      <c r="A449" s="211"/>
      <c r="B449" s="213" t="s">
        <v>289</v>
      </c>
      <c r="C449" s="214" t="s">
        <v>212</v>
      </c>
      <c r="D449" s="215">
        <v>50</v>
      </c>
      <c r="E449" s="219"/>
      <c r="F449" s="242"/>
    </row>
    <row r="450" spans="1:6" ht="16.5" thickBot="1">
      <c r="A450" s="345"/>
      <c r="B450" s="217" t="s">
        <v>227</v>
      </c>
      <c r="C450" s="217"/>
      <c r="D450" s="218"/>
      <c r="E450" s="221"/>
      <c r="F450" s="244"/>
    </row>
    <row r="451" spans="1:6" ht="16.5" thickBot="1">
      <c r="A451" s="248"/>
      <c r="B451" s="249"/>
      <c r="C451" s="250"/>
      <c r="D451" s="226"/>
      <c r="E451" s="251"/>
      <c r="F451" s="251"/>
    </row>
    <row r="452" spans="1:6" ht="16.5" thickBot="1">
      <c r="A452" s="227" t="s">
        <v>23</v>
      </c>
      <c r="B452" s="1109" t="s">
        <v>228</v>
      </c>
      <c r="C452" s="1110"/>
      <c r="D452" s="1110"/>
      <c r="E452" s="1110"/>
      <c r="F452" s="1111"/>
    </row>
    <row r="453" spans="1:6">
      <c r="A453" s="248"/>
      <c r="B453" s="224"/>
      <c r="C453" s="250"/>
      <c r="D453" s="258"/>
      <c r="E453" s="261"/>
      <c r="F453" s="251"/>
    </row>
    <row r="454" spans="1:6">
      <c r="A454" s="210" t="s">
        <v>23</v>
      </c>
      <c r="B454" s="200" t="s">
        <v>290</v>
      </c>
      <c r="C454" s="201"/>
      <c r="D454" s="208"/>
      <c r="E454" s="209"/>
      <c r="F454" s="203"/>
    </row>
    <row r="455" spans="1:6" ht="71.25">
      <c r="A455" s="210"/>
      <c r="B455" s="204" t="s">
        <v>237</v>
      </c>
      <c r="C455" s="201"/>
      <c r="D455" s="205"/>
      <c r="E455" s="209"/>
      <c r="F455" s="203"/>
    </row>
    <row r="456" spans="1:6" ht="28.5">
      <c r="A456" s="254"/>
      <c r="B456" s="282" t="s">
        <v>291</v>
      </c>
      <c r="C456" s="355" t="s">
        <v>212</v>
      </c>
      <c r="D456" s="205">
        <v>10</v>
      </c>
      <c r="E456" s="253"/>
      <c r="F456" s="209"/>
    </row>
    <row r="457" spans="1:6" ht="28.5">
      <c r="A457" s="254"/>
      <c r="B457" s="282" t="s">
        <v>292</v>
      </c>
      <c r="C457" s="355" t="s">
        <v>212</v>
      </c>
      <c r="D457" s="205">
        <v>50</v>
      </c>
      <c r="E457" s="253"/>
      <c r="F457" s="209"/>
    </row>
    <row r="458" spans="1:6" ht="28.5">
      <c r="A458" s="254"/>
      <c r="B458" s="282" t="s">
        <v>293</v>
      </c>
      <c r="C458" s="355" t="s">
        <v>212</v>
      </c>
      <c r="D458" s="205">
        <v>0</v>
      </c>
      <c r="E458" s="253"/>
      <c r="F458" s="209"/>
    </row>
    <row r="459" spans="1:6">
      <c r="A459" s="254"/>
      <c r="B459" s="204"/>
      <c r="C459" s="355"/>
      <c r="D459" s="356">
        <f>SUM(D456:D458)</f>
        <v>60</v>
      </c>
      <c r="E459" s="209"/>
      <c r="F459" s="357"/>
    </row>
    <row r="460" spans="1:6" ht="30">
      <c r="A460" s="210" t="s">
        <v>29</v>
      </c>
      <c r="B460" s="267" t="s">
        <v>294</v>
      </c>
      <c r="C460" s="201"/>
      <c r="D460" s="205"/>
      <c r="E460" s="209"/>
      <c r="F460" s="203"/>
    </row>
    <row r="461" spans="1:6" ht="28.5">
      <c r="A461" s="210"/>
      <c r="B461" s="358" t="s">
        <v>295</v>
      </c>
      <c r="C461" s="359"/>
      <c r="D461" s="360"/>
      <c r="E461" s="209"/>
      <c r="F461" s="361"/>
    </row>
    <row r="462" spans="1:6" ht="16.5" thickBot="1">
      <c r="A462" s="211"/>
      <c r="B462" s="362" t="s">
        <v>285</v>
      </c>
      <c r="C462" s="214" t="s">
        <v>6</v>
      </c>
      <c r="D462" s="363">
        <v>0</v>
      </c>
      <c r="E462" s="268"/>
      <c r="F462" s="364"/>
    </row>
    <row r="463" spans="1:6" ht="16.5" thickBot="1">
      <c r="A463" s="297"/>
      <c r="B463" s="404" t="s">
        <v>241</v>
      </c>
      <c r="C463" s="217"/>
      <c r="D463" s="218"/>
      <c r="E463" s="221"/>
      <c r="F463" s="222"/>
    </row>
    <row r="464" spans="1:6" ht="16.5" thickBot="1">
      <c r="A464" s="248"/>
      <c r="B464" s="249"/>
      <c r="C464" s="250"/>
      <c r="D464" s="258"/>
      <c r="E464" s="251"/>
      <c r="F464" s="251"/>
    </row>
    <row r="465" spans="1:6" ht="16.5" thickBot="1">
      <c r="A465" s="351" t="s">
        <v>24</v>
      </c>
      <c r="B465" s="1109" t="s">
        <v>242</v>
      </c>
      <c r="C465" s="1110"/>
      <c r="D465" s="1110"/>
      <c r="E465" s="1110"/>
      <c r="F465" s="1111"/>
    </row>
    <row r="466" spans="1:6">
      <c r="A466" s="210" t="s">
        <v>19</v>
      </c>
      <c r="B466" s="373" t="s">
        <v>296</v>
      </c>
      <c r="C466" s="331"/>
      <c r="D466" s="352"/>
      <c r="E466" s="333"/>
      <c r="F466" s="333"/>
    </row>
    <row r="467" spans="1:6" ht="242.25">
      <c r="A467" s="210"/>
      <c r="B467" s="204" t="s">
        <v>297</v>
      </c>
      <c r="C467" s="201"/>
      <c r="D467" s="202"/>
      <c r="E467" s="207"/>
      <c r="F467" s="207"/>
    </row>
    <row r="468" spans="1:6">
      <c r="A468" s="210"/>
      <c r="B468" s="204" t="s">
        <v>245</v>
      </c>
      <c r="C468" s="355" t="s">
        <v>28</v>
      </c>
      <c r="D468" s="205">
        <v>3</v>
      </c>
      <c r="E468" s="209"/>
      <c r="F468" s="209"/>
    </row>
    <row r="469" spans="1:6">
      <c r="A469" s="210"/>
      <c r="B469" s="204"/>
      <c r="C469" s="355"/>
      <c r="D469" s="356"/>
      <c r="E469" s="209"/>
      <c r="F469" s="357"/>
    </row>
    <row r="470" spans="1:6">
      <c r="A470" s="264" t="s">
        <v>18</v>
      </c>
      <c r="B470" s="230" t="s">
        <v>298</v>
      </c>
      <c r="C470" s="355"/>
      <c r="D470" s="357"/>
      <c r="E470" s="357"/>
      <c r="F470" s="357"/>
    </row>
    <row r="471" spans="1:6" ht="99.75">
      <c r="A471" s="264"/>
      <c r="B471" s="365" t="s">
        <v>299</v>
      </c>
      <c r="C471" s="355"/>
      <c r="D471" s="357"/>
      <c r="E471" s="357"/>
      <c r="F471" s="357"/>
    </row>
    <row r="472" spans="1:6">
      <c r="A472" s="264"/>
      <c r="B472" s="366" t="s">
        <v>300</v>
      </c>
      <c r="C472" s="355" t="s">
        <v>28</v>
      </c>
      <c r="D472" s="205">
        <v>0</v>
      </c>
      <c r="E472" s="209"/>
      <c r="F472" s="357"/>
    </row>
    <row r="473" spans="1:6">
      <c r="A473" s="210"/>
      <c r="B473" s="204"/>
      <c r="C473" s="355"/>
      <c r="D473" s="356"/>
      <c r="E473" s="209"/>
      <c r="F473" s="357"/>
    </row>
    <row r="474" spans="1:6" ht="30">
      <c r="A474" s="370" t="s">
        <v>25</v>
      </c>
      <c r="B474" s="367" t="s">
        <v>301</v>
      </c>
      <c r="C474" s="209"/>
      <c r="D474" s="205"/>
      <c r="E474" s="209"/>
      <c r="F474" s="209"/>
    </row>
    <row r="475" spans="1:6" ht="57">
      <c r="A475" s="371"/>
      <c r="B475" s="368" t="s">
        <v>302</v>
      </c>
      <c r="C475" s="209"/>
      <c r="D475" s="205"/>
      <c r="E475" s="209"/>
      <c r="F475" s="209"/>
    </row>
    <row r="476" spans="1:6" ht="99.75">
      <c r="A476" s="371"/>
      <c r="B476" s="204" t="s">
        <v>303</v>
      </c>
      <c r="C476" s="201"/>
      <c r="D476" s="369"/>
      <c r="E476" s="209"/>
      <c r="F476" s="209"/>
    </row>
    <row r="477" spans="1:6" ht="16.5" thickBot="1">
      <c r="A477" s="372"/>
      <c r="B477" s="213" t="s">
        <v>304</v>
      </c>
      <c r="C477" s="214" t="s">
        <v>6</v>
      </c>
      <c r="D477" s="215">
        <v>0</v>
      </c>
      <c r="E477" s="268"/>
      <c r="F477" s="219"/>
    </row>
    <row r="478" spans="1:6" ht="16.5" thickBot="1">
      <c r="A478" s="345"/>
      <c r="B478" s="396" t="s">
        <v>246</v>
      </c>
      <c r="C478" s="404"/>
      <c r="D478" s="218"/>
      <c r="E478" s="221"/>
      <c r="F478" s="222"/>
    </row>
    <row r="479" spans="1:6" ht="16.5" thickBot="1">
      <c r="A479" s="248"/>
      <c r="B479" s="249"/>
      <c r="C479" s="250"/>
      <c r="D479" s="226"/>
      <c r="E479" s="251"/>
      <c r="F479" s="251"/>
    </row>
    <row r="480" spans="1:6">
      <c r="A480" s="228" t="s">
        <v>221</v>
      </c>
      <c r="B480" s="1115" t="s">
        <v>247</v>
      </c>
      <c r="C480" s="1116"/>
      <c r="D480" s="1116"/>
      <c r="E480" s="1116"/>
      <c r="F480" s="1117"/>
    </row>
    <row r="481" spans="1:6">
      <c r="A481" s="210" t="s">
        <v>22</v>
      </c>
      <c r="B481" s="230" t="s">
        <v>305</v>
      </c>
      <c r="C481" s="201"/>
      <c r="D481" s="208"/>
      <c r="E481" s="209"/>
      <c r="F481" s="209"/>
    </row>
    <row r="482" spans="1:6" ht="71.25">
      <c r="A482" s="210"/>
      <c r="B482" s="204" t="s">
        <v>306</v>
      </c>
      <c r="C482" s="201"/>
      <c r="D482" s="208"/>
      <c r="E482" s="209"/>
      <c r="F482" s="209"/>
    </row>
    <row r="483" spans="1:6" ht="18.75" customHeight="1">
      <c r="A483" s="210"/>
      <c r="B483" s="204" t="s">
        <v>307</v>
      </c>
      <c r="C483" s="201" t="s">
        <v>212</v>
      </c>
      <c r="D483" s="208">
        <v>60</v>
      </c>
      <c r="E483" s="253"/>
      <c r="F483" s="209"/>
    </row>
    <row r="484" spans="1:6">
      <c r="A484" s="210" t="s">
        <v>23</v>
      </c>
      <c r="B484" s="230" t="s">
        <v>254</v>
      </c>
      <c r="C484" s="201"/>
      <c r="D484" s="265"/>
      <c r="E484" s="209"/>
      <c r="F484" s="209"/>
    </row>
    <row r="485" spans="1:6" ht="85.5">
      <c r="A485" s="210"/>
      <c r="B485" s="204" t="s">
        <v>255</v>
      </c>
      <c r="C485" s="201"/>
      <c r="D485" s="265"/>
      <c r="E485" s="209"/>
      <c r="F485" s="209"/>
    </row>
    <row r="486" spans="1:6">
      <c r="A486" s="210"/>
      <c r="B486" s="266" t="s">
        <v>256</v>
      </c>
      <c r="C486" s="201" t="s">
        <v>6</v>
      </c>
      <c r="D486" s="208">
        <v>1</v>
      </c>
      <c r="E486" s="253"/>
      <c r="F486" s="209"/>
    </row>
    <row r="487" spans="1:6">
      <c r="A487" s="210" t="s">
        <v>24</v>
      </c>
      <c r="B487" s="267" t="s">
        <v>257</v>
      </c>
      <c r="C487" s="201"/>
      <c r="D487" s="208"/>
      <c r="E487" s="209"/>
      <c r="F487" s="203"/>
    </row>
    <row r="488" spans="1:6" ht="99.75">
      <c r="A488" s="210"/>
      <c r="B488" s="204" t="s">
        <v>258</v>
      </c>
      <c r="C488" s="201"/>
      <c r="D488" s="205"/>
      <c r="E488" s="209"/>
      <c r="F488" s="203"/>
    </row>
    <row r="489" spans="1:6" ht="16.5" thickBot="1">
      <c r="A489" s="211"/>
      <c r="B489" s="213" t="s">
        <v>259</v>
      </c>
      <c r="C489" s="214" t="s">
        <v>260</v>
      </c>
      <c r="D489" s="215">
        <v>10</v>
      </c>
      <c r="E489" s="268"/>
      <c r="F489" s="219"/>
    </row>
    <row r="490" spans="1:6" ht="16.5" thickBot="1">
      <c r="A490" s="345"/>
      <c r="B490" s="217" t="s">
        <v>261</v>
      </c>
      <c r="C490" s="217"/>
      <c r="D490" s="218"/>
      <c r="E490" s="221"/>
      <c r="F490" s="222"/>
    </row>
    <row r="491" spans="1:6" ht="16.5" thickBot="1">
      <c r="A491" s="248"/>
      <c r="B491" s="247"/>
      <c r="C491" s="194"/>
      <c r="D491" s="195"/>
      <c r="E491" s="196"/>
      <c r="F491" s="196"/>
    </row>
    <row r="492" spans="1:6">
      <c r="A492" s="405" t="s">
        <v>25</v>
      </c>
      <c r="B492" s="269" t="s">
        <v>308</v>
      </c>
      <c r="C492" s="406"/>
      <c r="D492" s="407"/>
      <c r="E492" s="408"/>
      <c r="F492" s="408"/>
    </row>
    <row r="493" spans="1:6">
      <c r="A493" s="292" t="s">
        <v>19</v>
      </c>
      <c r="B493" s="289" t="s">
        <v>309</v>
      </c>
      <c r="C493" s="278"/>
      <c r="D493" s="279"/>
      <c r="E493" s="280"/>
      <c r="F493" s="280"/>
    </row>
    <row r="494" spans="1:6" ht="57">
      <c r="A494" s="293"/>
      <c r="B494" s="282" t="s">
        <v>310</v>
      </c>
      <c r="C494" s="278"/>
      <c r="D494" s="283"/>
      <c r="E494" s="283"/>
      <c r="F494" s="283"/>
    </row>
    <row r="495" spans="1:6">
      <c r="A495" s="293"/>
      <c r="B495" s="282" t="s">
        <v>20</v>
      </c>
      <c r="C495" s="278"/>
      <c r="D495" s="283"/>
      <c r="E495" s="283"/>
      <c r="F495" s="283"/>
    </row>
    <row r="496" spans="1:6">
      <c r="A496" s="293"/>
      <c r="B496" s="282" t="s">
        <v>314</v>
      </c>
      <c r="C496" s="278" t="s">
        <v>39</v>
      </c>
      <c r="D496" s="376">
        <v>15</v>
      </c>
      <c r="E496" s="253"/>
      <c r="F496" s="253"/>
    </row>
    <row r="497" spans="1:6">
      <c r="A497" s="293"/>
      <c r="B497" s="277"/>
      <c r="C497" s="278"/>
      <c r="D497" s="279"/>
      <c r="E497" s="280"/>
      <c r="F497" s="280"/>
    </row>
    <row r="498" spans="1:6" ht="30">
      <c r="A498" s="292" t="s">
        <v>18</v>
      </c>
      <c r="B498" s="277" t="s">
        <v>312</v>
      </c>
      <c r="C498" s="278"/>
      <c r="D498" s="279"/>
      <c r="E498" s="280"/>
      <c r="F498" s="280"/>
    </row>
    <row r="499" spans="1:6" ht="28.5">
      <c r="A499" s="293"/>
      <c r="B499" s="289" t="s">
        <v>312</v>
      </c>
      <c r="C499" s="290"/>
      <c r="D499" s="377"/>
      <c r="E499" s="378"/>
      <c r="F499" s="283"/>
    </row>
    <row r="500" spans="1:6" ht="16.5" thickBot="1">
      <c r="A500" s="296"/>
      <c r="B500" s="298" t="s">
        <v>285</v>
      </c>
      <c r="C500" s="299" t="s">
        <v>6</v>
      </c>
      <c r="D500" s="300">
        <v>1</v>
      </c>
      <c r="E500" s="268"/>
      <c r="F500" s="301"/>
    </row>
    <row r="501" spans="1:6" ht="16.5" thickBot="1">
      <c r="A501" s="345"/>
      <c r="B501" s="217" t="s">
        <v>286</v>
      </c>
      <c r="C501" s="217"/>
      <c r="D501" s="218"/>
      <c r="E501" s="221"/>
      <c r="F501" s="222"/>
    </row>
    <row r="502" spans="1:6">
      <c r="A502" s="193"/>
      <c r="B502" s="247"/>
      <c r="C502" s="194"/>
      <c r="D502" s="195"/>
      <c r="E502" s="196"/>
      <c r="F502" s="196"/>
    </row>
    <row r="503" spans="1:6" ht="16.5" thickBot="1">
      <c r="A503" s="380"/>
      <c r="B503" s="381"/>
      <c r="C503" s="382"/>
      <c r="D503" s="383"/>
      <c r="E503" s="384"/>
      <c r="F503" s="384"/>
    </row>
    <row r="504" spans="1:6" ht="16.5" thickBot="1">
      <c r="A504" s="385" t="s">
        <v>8</v>
      </c>
      <c r="B504" s="1109" t="s">
        <v>487</v>
      </c>
      <c r="C504" s="1110"/>
      <c r="D504" s="1110"/>
      <c r="E504" s="1110"/>
      <c r="F504" s="1111"/>
    </row>
    <row r="505" spans="1:6" ht="15.75" customHeight="1">
      <c r="A505" s="302"/>
      <c r="B505" s="303"/>
      <c r="C505" s="386"/>
      <c r="D505" s="225"/>
      <c r="E505" s="387"/>
      <c r="F505" s="388"/>
    </row>
    <row r="506" spans="1:6">
      <c r="A506" s="306" t="str">
        <f>A411</f>
        <v>1.</v>
      </c>
      <c r="B506" s="307" t="s">
        <v>207</v>
      </c>
      <c r="C506" s="308"/>
      <c r="D506" s="309"/>
      <c r="E506" s="310"/>
      <c r="F506" s="311"/>
    </row>
    <row r="507" spans="1:6">
      <c r="A507" s="306" t="str">
        <f>A418</f>
        <v>2.</v>
      </c>
      <c r="B507" s="307" t="s">
        <v>7</v>
      </c>
      <c r="C507" s="308"/>
      <c r="D507" s="309"/>
      <c r="E507" s="310"/>
      <c r="F507" s="311"/>
    </row>
    <row r="508" spans="1:6">
      <c r="A508" s="312" t="s">
        <v>22</v>
      </c>
      <c r="B508" s="307" t="s">
        <v>223</v>
      </c>
      <c r="C508" s="307"/>
      <c r="D508" s="307"/>
      <c r="E508" s="307"/>
      <c r="F508" s="313"/>
    </row>
    <row r="509" spans="1:6">
      <c r="A509" s="306" t="s">
        <v>23</v>
      </c>
      <c r="B509" s="307" t="s">
        <v>228</v>
      </c>
      <c r="C509" s="308"/>
      <c r="D509" s="309"/>
      <c r="E509" s="310"/>
      <c r="F509" s="311"/>
    </row>
    <row r="510" spans="1:6">
      <c r="A510" s="306" t="s">
        <v>24</v>
      </c>
      <c r="B510" s="307" t="s">
        <v>242</v>
      </c>
      <c r="C510" s="308"/>
      <c r="D510" s="309"/>
      <c r="E510" s="310"/>
      <c r="F510" s="311"/>
    </row>
    <row r="511" spans="1:6">
      <c r="A511" s="306" t="str">
        <f>A480</f>
        <v>6.</v>
      </c>
      <c r="B511" s="307" t="s">
        <v>247</v>
      </c>
      <c r="C511" s="308"/>
      <c r="D511" s="309"/>
      <c r="E511" s="310"/>
      <c r="F511" s="311"/>
    </row>
    <row r="512" spans="1:6">
      <c r="A512" s="306" t="s">
        <v>25</v>
      </c>
      <c r="B512" s="277" t="s">
        <v>308</v>
      </c>
      <c r="C512" s="308"/>
      <c r="D512" s="309"/>
      <c r="E512" s="310"/>
      <c r="F512" s="311"/>
    </row>
    <row r="513" spans="1:6" ht="16.5" thickBot="1">
      <c r="A513" s="319"/>
      <c r="B513" s="187"/>
      <c r="C513" s="320"/>
      <c r="D513" s="321"/>
      <c r="E513" s="322"/>
      <c r="F513" s="323"/>
    </row>
    <row r="514" spans="1:6" ht="16.5" thickBot="1">
      <c r="A514" s="1112" t="s">
        <v>486</v>
      </c>
      <c r="B514" s="1113"/>
      <c r="C514" s="1113"/>
      <c r="D514" s="1113"/>
      <c r="E514" s="1114"/>
      <c r="F514" s="390"/>
    </row>
    <row r="515" spans="1:6">
      <c r="A515" s="295"/>
    </row>
    <row r="516" spans="1:6" ht="16.5" thickBot="1">
      <c r="A516" s="295"/>
    </row>
    <row r="517" spans="1:6" ht="16.5" thickBot="1">
      <c r="A517" s="436" t="s">
        <v>9</v>
      </c>
      <c r="B517" s="1095" t="s">
        <v>367</v>
      </c>
      <c r="C517" s="1095"/>
      <c r="D517" s="1095"/>
      <c r="E517" s="1095"/>
      <c r="F517" s="1096"/>
    </row>
    <row r="518" spans="1:6" ht="16.5" thickBot="1">
      <c r="A518" s="416" t="s">
        <v>19</v>
      </c>
      <c r="B518" s="1106" t="s">
        <v>207</v>
      </c>
      <c r="C518" s="1107"/>
      <c r="D518" s="1107"/>
      <c r="E518" s="1107"/>
      <c r="F518" s="1108"/>
    </row>
    <row r="519" spans="1:6" ht="30">
      <c r="A519" s="334" t="s">
        <v>19</v>
      </c>
      <c r="B519" s="330" t="s">
        <v>208</v>
      </c>
      <c r="C519" s="331"/>
      <c r="D519" s="332"/>
      <c r="E519" s="333"/>
      <c r="F519" s="333"/>
    </row>
    <row r="520" spans="1:6" ht="85.5">
      <c r="A520" s="210"/>
      <c r="B520" s="204" t="s">
        <v>209</v>
      </c>
      <c r="C520" s="201"/>
      <c r="D520" s="202"/>
      <c r="E520" s="203"/>
      <c r="F520" s="203"/>
    </row>
    <row r="521" spans="1:6">
      <c r="A521" s="210"/>
      <c r="B521" s="204" t="s">
        <v>210</v>
      </c>
      <c r="C521" s="201"/>
      <c r="D521" s="205"/>
      <c r="E521" s="206"/>
      <c r="F521" s="207"/>
    </row>
    <row r="522" spans="1:6" ht="16.5" thickBot="1">
      <c r="A522" s="211"/>
      <c r="B522" s="213" t="s">
        <v>316</v>
      </c>
      <c r="C522" s="214" t="s">
        <v>212</v>
      </c>
      <c r="D522" s="215">
        <v>270</v>
      </c>
      <c r="E522" s="219"/>
      <c r="F522" s="220"/>
    </row>
    <row r="523" spans="1:6" ht="16.5" thickBot="1">
      <c r="A523" s="345"/>
      <c r="B523" s="396" t="s">
        <v>213</v>
      </c>
      <c r="C523" s="396"/>
      <c r="D523" s="397"/>
      <c r="E523" s="398"/>
      <c r="F523" s="399"/>
    </row>
    <row r="524" spans="1:6" ht="16.5" thickBot="1">
      <c r="A524" s="410"/>
      <c r="B524" s="417"/>
      <c r="C524" s="412"/>
      <c r="D524" s="411"/>
      <c r="E524" s="411"/>
      <c r="F524" s="412"/>
    </row>
    <row r="525" spans="1:6" ht="16.5" thickBot="1">
      <c r="A525" s="227" t="s">
        <v>18</v>
      </c>
      <c r="B525" s="1106" t="s">
        <v>7</v>
      </c>
      <c r="C525" s="1107"/>
      <c r="D525" s="1107"/>
      <c r="E525" s="1107"/>
      <c r="F525" s="1108"/>
    </row>
    <row r="526" spans="1:6">
      <c r="A526" s="334" t="s">
        <v>19</v>
      </c>
      <c r="B526" s="330" t="s">
        <v>214</v>
      </c>
      <c r="C526" s="331"/>
      <c r="D526" s="352"/>
      <c r="E526" s="333"/>
      <c r="F526" s="333"/>
    </row>
    <row r="527" spans="1:6" ht="114">
      <c r="A527" s="210"/>
      <c r="B527" s="204" t="s">
        <v>215</v>
      </c>
      <c r="C527" s="201"/>
      <c r="D527" s="205"/>
      <c r="E527" s="207"/>
      <c r="F527" s="203"/>
    </row>
    <row r="528" spans="1:6" ht="28.5">
      <c r="A528" s="210"/>
      <c r="B528" s="204" t="s">
        <v>216</v>
      </c>
      <c r="C528" s="201"/>
      <c r="D528" s="205"/>
      <c r="E528" s="206"/>
      <c r="F528" s="207"/>
    </row>
    <row r="529" spans="1:6" ht="18">
      <c r="A529" s="210"/>
      <c r="B529" s="204" t="s">
        <v>316</v>
      </c>
      <c r="C529" s="201" t="s">
        <v>287</v>
      </c>
      <c r="D529" s="208">
        <v>259.2</v>
      </c>
      <c r="E529" s="209"/>
      <c r="F529" s="207"/>
    </row>
    <row r="530" spans="1:6">
      <c r="A530" s="210" t="s">
        <v>18</v>
      </c>
      <c r="B530" s="200" t="s">
        <v>217</v>
      </c>
      <c r="C530" s="201"/>
      <c r="D530" s="208"/>
      <c r="E530" s="207"/>
      <c r="F530" s="207"/>
    </row>
    <row r="531" spans="1:6" ht="99.75">
      <c r="A531" s="210"/>
      <c r="B531" s="204" t="s">
        <v>218</v>
      </c>
      <c r="C531" s="201"/>
      <c r="D531" s="205"/>
      <c r="E531" s="207"/>
      <c r="F531" s="207"/>
    </row>
    <row r="532" spans="1:6" ht="28.5">
      <c r="A532" s="210"/>
      <c r="B532" s="204" t="s">
        <v>216</v>
      </c>
      <c r="C532" s="201"/>
      <c r="D532" s="205"/>
      <c r="E532" s="206"/>
      <c r="F532" s="207"/>
    </row>
    <row r="533" spans="1:6" ht="18">
      <c r="A533" s="210"/>
      <c r="B533" s="204" t="s">
        <v>316</v>
      </c>
      <c r="C533" s="201" t="s">
        <v>287</v>
      </c>
      <c r="D533" s="208">
        <v>64.8</v>
      </c>
      <c r="E533" s="209"/>
      <c r="F533" s="207"/>
    </row>
    <row r="534" spans="1:6">
      <c r="A534" s="210" t="s">
        <v>22</v>
      </c>
      <c r="B534" s="230" t="s">
        <v>219</v>
      </c>
      <c r="C534" s="201"/>
      <c r="D534" s="229"/>
      <c r="E534" s="209"/>
      <c r="F534" s="231"/>
    </row>
    <row r="535" spans="1:6" ht="71.25">
      <c r="A535" s="210"/>
      <c r="B535" s="204" t="s">
        <v>220</v>
      </c>
      <c r="C535" s="201"/>
      <c r="D535" s="229"/>
      <c r="E535" s="209"/>
      <c r="F535" s="231"/>
    </row>
    <row r="536" spans="1:6" ht="28.5">
      <c r="A536" s="210"/>
      <c r="B536" s="204" t="s">
        <v>31</v>
      </c>
      <c r="C536" s="201"/>
      <c r="D536" s="205"/>
      <c r="E536" s="209"/>
      <c r="F536" s="232"/>
    </row>
    <row r="537" spans="1:6" ht="18">
      <c r="A537" s="210"/>
      <c r="B537" s="204" t="s">
        <v>316</v>
      </c>
      <c r="C537" s="201" t="s">
        <v>287</v>
      </c>
      <c r="D537" s="205">
        <v>27</v>
      </c>
      <c r="E537" s="209"/>
      <c r="F537" s="232"/>
    </row>
    <row r="538" spans="1:6">
      <c r="A538" s="210" t="s">
        <v>23</v>
      </c>
      <c r="B538" s="230" t="s">
        <v>30</v>
      </c>
      <c r="C538" s="201"/>
      <c r="D538" s="208"/>
      <c r="E538" s="209"/>
      <c r="F538" s="231"/>
    </row>
    <row r="539" spans="1:6" ht="28.5">
      <c r="A539" s="210"/>
      <c r="B539" s="204" t="s">
        <v>33</v>
      </c>
      <c r="C539" s="201"/>
      <c r="D539" s="208"/>
      <c r="E539" s="209"/>
      <c r="F539" s="231"/>
    </row>
    <row r="540" spans="1:6" ht="28.5">
      <c r="A540" s="235"/>
      <c r="B540" s="204" t="s">
        <v>34</v>
      </c>
      <c r="C540" s="201"/>
      <c r="D540" s="205"/>
      <c r="E540" s="209"/>
      <c r="F540" s="232"/>
    </row>
    <row r="541" spans="1:6" ht="18">
      <c r="A541" s="210"/>
      <c r="B541" s="204" t="s">
        <v>316</v>
      </c>
      <c r="C541" s="201" t="s">
        <v>313</v>
      </c>
      <c r="D541" s="205">
        <v>81</v>
      </c>
      <c r="E541" s="209"/>
      <c r="F541" s="232"/>
    </row>
    <row r="542" spans="1:6">
      <c r="A542" s="210" t="s">
        <v>24</v>
      </c>
      <c r="B542" s="230" t="s">
        <v>32</v>
      </c>
      <c r="C542" s="201"/>
      <c r="D542" s="208"/>
      <c r="E542" s="209"/>
      <c r="F542" s="207"/>
    </row>
    <row r="543" spans="1:6" ht="28.5">
      <c r="A543" s="210"/>
      <c r="B543" s="204" t="s">
        <v>33</v>
      </c>
      <c r="C543" s="201"/>
      <c r="D543" s="208"/>
      <c r="E543" s="209"/>
      <c r="F543" s="207"/>
    </row>
    <row r="544" spans="1:6" ht="28.5">
      <c r="A544" s="210"/>
      <c r="B544" s="204" t="s">
        <v>34</v>
      </c>
      <c r="C544" s="201"/>
      <c r="D544" s="205"/>
      <c r="E544" s="209"/>
      <c r="F544" s="207"/>
    </row>
    <row r="545" spans="1:6" ht="18">
      <c r="A545" s="210"/>
      <c r="B545" s="204" t="s">
        <v>316</v>
      </c>
      <c r="C545" s="201" t="s">
        <v>287</v>
      </c>
      <c r="D545" s="233">
        <v>216</v>
      </c>
      <c r="E545" s="209"/>
      <c r="F545" s="232"/>
    </row>
    <row r="546" spans="1:6">
      <c r="A546" s="210" t="s">
        <v>221</v>
      </c>
      <c r="B546" s="230" t="s">
        <v>222</v>
      </c>
      <c r="C546" s="201"/>
      <c r="D546" s="208"/>
      <c r="E546" s="209"/>
      <c r="F546" s="234"/>
    </row>
    <row r="547" spans="1:6" ht="42.75">
      <c r="A547" s="210"/>
      <c r="B547" s="204" t="s">
        <v>35</v>
      </c>
      <c r="C547" s="201"/>
      <c r="D547" s="208"/>
      <c r="E547" s="209"/>
      <c r="F547" s="234"/>
    </row>
    <row r="548" spans="1:6" ht="28.5">
      <c r="A548" s="210"/>
      <c r="B548" s="204" t="s">
        <v>36</v>
      </c>
      <c r="C548" s="201"/>
      <c r="D548" s="205"/>
      <c r="E548" s="209"/>
      <c r="F548" s="232"/>
    </row>
    <row r="549" spans="1:6" ht="18.75" thickBot="1">
      <c r="A549" s="211"/>
      <c r="B549" s="213" t="s">
        <v>316</v>
      </c>
      <c r="C549" s="214" t="s">
        <v>287</v>
      </c>
      <c r="D549" s="236">
        <v>108</v>
      </c>
      <c r="E549" s="219"/>
      <c r="F549" s="242"/>
    </row>
    <row r="550" spans="1:6" ht="16.5" thickBot="1">
      <c r="A550" s="345"/>
      <c r="B550" s="414" t="s">
        <v>168</v>
      </c>
      <c r="C550" s="414"/>
      <c r="D550" s="415"/>
      <c r="E550" s="327"/>
      <c r="F550" s="418"/>
    </row>
    <row r="551" spans="1:6" ht="16.5" thickBot="1">
      <c r="A551" s="410"/>
      <c r="B551" s="417"/>
      <c r="C551" s="412"/>
      <c r="D551" s="411"/>
      <c r="E551" s="411"/>
      <c r="F551" s="412"/>
    </row>
    <row r="552" spans="1:6" ht="16.5" thickBot="1">
      <c r="A552" s="401" t="s">
        <v>22</v>
      </c>
      <c r="B552" s="1106" t="s">
        <v>223</v>
      </c>
      <c r="C552" s="1107"/>
      <c r="D552" s="1107"/>
      <c r="E552" s="1107"/>
      <c r="F552" s="1108"/>
    </row>
    <row r="553" spans="1:6">
      <c r="A553" s="334" t="s">
        <v>19</v>
      </c>
      <c r="B553" s="330" t="s">
        <v>224</v>
      </c>
      <c r="C553" s="331"/>
      <c r="D553" s="374"/>
      <c r="E553" s="333"/>
      <c r="F553" s="419"/>
    </row>
    <row r="554" spans="1:6" ht="71.25">
      <c r="A554" s="210"/>
      <c r="B554" s="246" t="s">
        <v>225</v>
      </c>
      <c r="C554" s="201"/>
      <c r="D554" s="205"/>
      <c r="E554" s="207"/>
      <c r="F554" s="207"/>
    </row>
    <row r="555" spans="1:6" ht="28.5">
      <c r="A555" s="210"/>
      <c r="B555" s="246" t="s">
        <v>226</v>
      </c>
      <c r="C555" s="201"/>
      <c r="D555" s="205"/>
      <c r="E555" s="206"/>
      <c r="F555" s="207"/>
    </row>
    <row r="556" spans="1:6" ht="16.5" thickBot="1">
      <c r="A556" s="211"/>
      <c r="B556" s="213" t="s">
        <v>316</v>
      </c>
      <c r="C556" s="214" t="s">
        <v>212</v>
      </c>
      <c r="D556" s="215">
        <v>270</v>
      </c>
      <c r="E556" s="219"/>
      <c r="F556" s="242"/>
    </row>
    <row r="557" spans="1:6" ht="16.5" thickBot="1">
      <c r="A557" s="345"/>
      <c r="B557" s="396" t="s">
        <v>227</v>
      </c>
      <c r="C557" s="396"/>
      <c r="D557" s="397"/>
      <c r="E557" s="398"/>
      <c r="F557" s="418"/>
    </row>
    <row r="558" spans="1:6" ht="16.5" thickBot="1">
      <c r="A558" s="420"/>
      <c r="B558" s="421"/>
      <c r="C558" s="422"/>
      <c r="D558" s="411"/>
      <c r="E558" s="423"/>
      <c r="F558" s="423"/>
    </row>
    <row r="559" spans="1:6" ht="16.5" thickBot="1">
      <c r="A559" s="227" t="s">
        <v>23</v>
      </c>
      <c r="B559" s="1097" t="s">
        <v>228</v>
      </c>
      <c r="C559" s="1098"/>
      <c r="D559" s="1098"/>
      <c r="E559" s="1098"/>
      <c r="F559" s="1099"/>
    </row>
    <row r="560" spans="1:6">
      <c r="A560" s="420"/>
      <c r="B560" s="417"/>
      <c r="C560" s="422"/>
      <c r="D560" s="425"/>
      <c r="E560" s="426"/>
      <c r="F560" s="423"/>
    </row>
    <row r="561" spans="1:6">
      <c r="A561" s="210" t="s">
        <v>23</v>
      </c>
      <c r="B561" s="200" t="s">
        <v>290</v>
      </c>
      <c r="C561" s="201"/>
      <c r="D561" s="208"/>
      <c r="E561" s="209"/>
      <c r="F561" s="203"/>
    </row>
    <row r="562" spans="1:6" ht="71.25">
      <c r="A562" s="210"/>
      <c r="B562" s="204" t="s">
        <v>237</v>
      </c>
      <c r="C562" s="201"/>
      <c r="D562" s="205"/>
      <c r="E562" s="209"/>
      <c r="F562" s="203"/>
    </row>
    <row r="563" spans="1:6" ht="28.5">
      <c r="A563" s="254"/>
      <c r="B563" s="282" t="s">
        <v>291</v>
      </c>
      <c r="C563" s="355" t="s">
        <v>212</v>
      </c>
      <c r="D563" s="205">
        <v>30</v>
      </c>
      <c r="E563" s="253"/>
      <c r="F563" s="209"/>
    </row>
    <row r="564" spans="1:6" ht="28.5">
      <c r="A564" s="254"/>
      <c r="B564" s="282" t="s">
        <v>292</v>
      </c>
      <c r="C564" s="355" t="s">
        <v>212</v>
      </c>
      <c r="D564" s="205">
        <v>30</v>
      </c>
      <c r="E564" s="253"/>
      <c r="F564" s="209"/>
    </row>
    <row r="565" spans="1:6" ht="28.5">
      <c r="A565" s="254"/>
      <c r="B565" s="282" t="s">
        <v>293</v>
      </c>
      <c r="C565" s="355" t="s">
        <v>212</v>
      </c>
      <c r="D565" s="205">
        <v>270</v>
      </c>
      <c r="E565" s="253"/>
      <c r="F565" s="209"/>
    </row>
    <row r="566" spans="1:6">
      <c r="A566" s="254"/>
      <c r="B566" s="204"/>
      <c r="C566" s="355"/>
      <c r="D566" s="356">
        <f>SUM(D563:D565)</f>
        <v>330</v>
      </c>
      <c r="E566" s="209"/>
      <c r="F566" s="357"/>
    </row>
    <row r="567" spans="1:6" ht="30">
      <c r="A567" s="210" t="s">
        <v>29</v>
      </c>
      <c r="B567" s="267" t="s">
        <v>294</v>
      </c>
      <c r="C567" s="201"/>
      <c r="D567" s="205"/>
      <c r="E567" s="209"/>
      <c r="F567" s="203"/>
    </row>
    <row r="568" spans="1:6" ht="28.5">
      <c r="A568" s="210"/>
      <c r="B568" s="358" t="s">
        <v>295</v>
      </c>
      <c r="C568" s="359"/>
      <c r="D568" s="360"/>
      <c r="E568" s="209"/>
      <c r="F568" s="361"/>
    </row>
    <row r="569" spans="1:6" ht="16.5" thickBot="1">
      <c r="A569" s="211"/>
      <c r="B569" s="362" t="s">
        <v>285</v>
      </c>
      <c r="C569" s="214" t="s">
        <v>6</v>
      </c>
      <c r="D569" s="363">
        <v>1</v>
      </c>
      <c r="E569" s="268"/>
      <c r="F569" s="364"/>
    </row>
    <row r="570" spans="1:6" ht="15.75" customHeight="1" thickBot="1">
      <c r="A570" s="345"/>
      <c r="B570" s="396" t="s">
        <v>241</v>
      </c>
      <c r="C570" s="396"/>
      <c r="D570" s="397"/>
      <c r="E570" s="398"/>
      <c r="F570" s="399"/>
    </row>
    <row r="571" spans="1:6" ht="16.5" thickBot="1">
      <c r="A571" s="420"/>
      <c r="B571" s="421"/>
      <c r="C571" s="422"/>
      <c r="D571" s="425"/>
      <c r="E571" s="423"/>
      <c r="F571" s="423"/>
    </row>
    <row r="572" spans="1:6">
      <c r="A572" s="228" t="s">
        <v>24</v>
      </c>
      <c r="B572" s="1103" t="s">
        <v>242</v>
      </c>
      <c r="C572" s="1104"/>
      <c r="D572" s="1104"/>
      <c r="E572" s="1104"/>
      <c r="F572" s="1105"/>
    </row>
    <row r="573" spans="1:6">
      <c r="A573" s="210" t="s">
        <v>19</v>
      </c>
      <c r="B573" s="230" t="s">
        <v>296</v>
      </c>
      <c r="C573" s="201"/>
      <c r="D573" s="229"/>
      <c r="E573" s="203"/>
      <c r="F573" s="203"/>
    </row>
    <row r="574" spans="1:6" ht="242.25">
      <c r="A574" s="210"/>
      <c r="B574" s="204" t="s">
        <v>297</v>
      </c>
      <c r="C574" s="201"/>
      <c r="D574" s="202"/>
      <c r="E574" s="207"/>
      <c r="F574" s="207"/>
    </row>
    <row r="575" spans="1:6" ht="15.75" customHeight="1">
      <c r="A575" s="210"/>
      <c r="B575" s="204" t="s">
        <v>245</v>
      </c>
      <c r="C575" s="355" t="s">
        <v>28</v>
      </c>
      <c r="D575" s="205">
        <v>13</v>
      </c>
      <c r="E575" s="209"/>
      <c r="F575" s="209"/>
    </row>
    <row r="576" spans="1:6">
      <c r="A576" s="210"/>
      <c r="B576" s="204"/>
      <c r="C576" s="355"/>
      <c r="D576" s="356"/>
      <c r="E576" s="209"/>
      <c r="F576" s="357"/>
    </row>
    <row r="577" spans="1:6">
      <c r="A577" s="264" t="s">
        <v>18</v>
      </c>
      <c r="B577" s="230" t="s">
        <v>298</v>
      </c>
      <c r="C577" s="355"/>
      <c r="D577" s="357"/>
      <c r="E577" s="357"/>
      <c r="F577" s="357"/>
    </row>
    <row r="578" spans="1:6" ht="99.75">
      <c r="A578" s="264"/>
      <c r="B578" s="365" t="s">
        <v>299</v>
      </c>
      <c r="C578" s="355"/>
      <c r="D578" s="357"/>
      <c r="E578" s="357"/>
      <c r="F578" s="357"/>
    </row>
    <row r="579" spans="1:6">
      <c r="A579" s="264"/>
      <c r="B579" s="366" t="s">
        <v>300</v>
      </c>
      <c r="C579" s="355" t="s">
        <v>28</v>
      </c>
      <c r="D579" s="205">
        <v>11</v>
      </c>
      <c r="E579" s="209"/>
      <c r="F579" s="357"/>
    </row>
    <row r="580" spans="1:6">
      <c r="A580" s="210"/>
      <c r="B580" s="204"/>
      <c r="C580" s="355"/>
      <c r="D580" s="356"/>
      <c r="E580" s="209"/>
      <c r="F580" s="357"/>
    </row>
    <row r="581" spans="1:6" ht="30">
      <c r="A581" s="370" t="s">
        <v>25</v>
      </c>
      <c r="B581" s="367" t="s">
        <v>301</v>
      </c>
      <c r="C581" s="209"/>
      <c r="D581" s="205"/>
      <c r="E581" s="209"/>
      <c r="F581" s="209"/>
    </row>
    <row r="582" spans="1:6" ht="57">
      <c r="A582" s="371"/>
      <c r="B582" s="368" t="s">
        <v>302</v>
      </c>
      <c r="C582" s="209"/>
      <c r="D582" s="205"/>
      <c r="E582" s="209"/>
      <c r="F582" s="209"/>
    </row>
    <row r="583" spans="1:6" ht="99.75">
      <c r="A583" s="371"/>
      <c r="B583" s="204" t="s">
        <v>303</v>
      </c>
      <c r="C583" s="201"/>
      <c r="D583" s="369"/>
      <c r="E583" s="209"/>
      <c r="F583" s="209"/>
    </row>
    <row r="584" spans="1:6" ht="16.5" thickBot="1">
      <c r="A584" s="372"/>
      <c r="B584" s="213" t="s">
        <v>304</v>
      </c>
      <c r="C584" s="214" t="s">
        <v>6</v>
      </c>
      <c r="D584" s="215">
        <v>1</v>
      </c>
      <c r="E584" s="268"/>
      <c r="F584" s="219"/>
    </row>
    <row r="585" spans="1:6" ht="16.5" thickBot="1">
      <c r="A585" s="345"/>
      <c r="B585" s="396" t="s">
        <v>246</v>
      </c>
      <c r="C585" s="396"/>
      <c r="D585" s="397"/>
      <c r="E585" s="398"/>
      <c r="F585" s="399"/>
    </row>
    <row r="586" spans="1:6" ht="16.5" thickBot="1">
      <c r="A586" s="420"/>
      <c r="B586" s="421"/>
      <c r="C586" s="422"/>
      <c r="D586" s="411"/>
      <c r="E586" s="423"/>
      <c r="F586" s="423"/>
    </row>
    <row r="587" spans="1:6" ht="15.75" customHeight="1" thickBot="1">
      <c r="A587" s="227" t="s">
        <v>221</v>
      </c>
      <c r="B587" s="1097" t="s">
        <v>247</v>
      </c>
      <c r="C587" s="1098"/>
      <c r="D587" s="1098"/>
      <c r="E587" s="1098"/>
      <c r="F587" s="1099"/>
    </row>
    <row r="588" spans="1:6">
      <c r="A588" s="334" t="s">
        <v>22</v>
      </c>
      <c r="B588" s="373" t="s">
        <v>305</v>
      </c>
      <c r="C588" s="331"/>
      <c r="D588" s="374"/>
      <c r="E588" s="375"/>
      <c r="F588" s="375"/>
    </row>
    <row r="589" spans="1:6" ht="71.25">
      <c r="A589" s="210"/>
      <c r="B589" s="204" t="s">
        <v>306</v>
      </c>
      <c r="C589" s="201"/>
      <c r="D589" s="208"/>
      <c r="E589" s="209"/>
      <c r="F589" s="209"/>
    </row>
    <row r="590" spans="1:6">
      <c r="A590" s="210"/>
      <c r="B590" s="204" t="s">
        <v>307</v>
      </c>
      <c r="C590" s="201" t="s">
        <v>212</v>
      </c>
      <c r="D590" s="208">
        <v>330</v>
      </c>
      <c r="E590" s="253"/>
      <c r="F590" s="209"/>
    </row>
    <row r="591" spans="1:6">
      <c r="A591" s="210" t="s">
        <v>23</v>
      </c>
      <c r="B591" s="230" t="s">
        <v>254</v>
      </c>
      <c r="C591" s="201"/>
      <c r="D591" s="265"/>
      <c r="E591" s="209"/>
      <c r="F591" s="209"/>
    </row>
    <row r="592" spans="1:6" ht="85.5">
      <c r="A592" s="210"/>
      <c r="B592" s="204" t="s">
        <v>255</v>
      </c>
      <c r="C592" s="201"/>
      <c r="D592" s="265"/>
      <c r="E592" s="209"/>
      <c r="F592" s="209"/>
    </row>
    <row r="593" spans="1:6">
      <c r="A593" s="210"/>
      <c r="B593" s="266" t="s">
        <v>256</v>
      </c>
      <c r="C593" s="201" t="s">
        <v>6</v>
      </c>
      <c r="D593" s="208">
        <v>2</v>
      </c>
      <c r="E593" s="253"/>
      <c r="F593" s="209"/>
    </row>
    <row r="594" spans="1:6">
      <c r="A594" s="210" t="s">
        <v>24</v>
      </c>
      <c r="B594" s="267" t="s">
        <v>257</v>
      </c>
      <c r="C594" s="201"/>
      <c r="D594" s="208"/>
      <c r="E594" s="209"/>
      <c r="F594" s="203"/>
    </row>
    <row r="595" spans="1:6" ht="99.75">
      <c r="A595" s="210"/>
      <c r="B595" s="204" t="s">
        <v>258</v>
      </c>
      <c r="C595" s="201"/>
      <c r="D595" s="205"/>
      <c r="E595" s="209"/>
      <c r="F595" s="203"/>
    </row>
    <row r="596" spans="1:6" ht="16.5" thickBot="1">
      <c r="A596" s="211"/>
      <c r="B596" s="213" t="s">
        <v>259</v>
      </c>
      <c r="C596" s="214" t="s">
        <v>260</v>
      </c>
      <c r="D596" s="215">
        <v>50</v>
      </c>
      <c r="E596" s="268"/>
      <c r="F596" s="219"/>
    </row>
    <row r="597" spans="1:6" ht="15.75" customHeight="1" thickBot="1">
      <c r="A597" s="345"/>
      <c r="B597" s="396" t="s">
        <v>261</v>
      </c>
      <c r="C597" s="396"/>
      <c r="D597" s="397"/>
      <c r="E597" s="398"/>
      <c r="F597" s="399"/>
    </row>
    <row r="598" spans="1:6" ht="16.5" thickBot="1">
      <c r="A598" s="420"/>
      <c r="B598" s="421"/>
      <c r="C598" s="422"/>
      <c r="D598" s="411"/>
      <c r="E598" s="423"/>
      <c r="F598" s="423"/>
    </row>
    <row r="599" spans="1:6" ht="16.5" thickBot="1">
      <c r="A599" s="435"/>
      <c r="B599" s="1098" t="s">
        <v>490</v>
      </c>
      <c r="C599" s="1098"/>
      <c r="D599" s="1098"/>
      <c r="E599" s="1098"/>
      <c r="F599" s="1099"/>
    </row>
    <row r="600" spans="1:6" ht="15.75" customHeight="1">
      <c r="A600" s="427"/>
      <c r="B600" s="428"/>
      <c r="C600" s="429"/>
      <c r="D600" s="412"/>
      <c r="E600" s="413"/>
      <c r="F600" s="430"/>
    </row>
    <row r="601" spans="1:6">
      <c r="A601" s="409" t="str">
        <f>A518</f>
        <v>1.</v>
      </c>
      <c r="B601" s="437" t="s">
        <v>207</v>
      </c>
      <c r="C601" s="438"/>
      <c r="D601" s="439"/>
      <c r="E601" s="440"/>
      <c r="F601" s="441"/>
    </row>
    <row r="602" spans="1:6">
      <c r="A602" s="306" t="str">
        <f>A525</f>
        <v>2.</v>
      </c>
      <c r="B602" s="307" t="s">
        <v>7</v>
      </c>
      <c r="C602" s="308"/>
      <c r="D602" s="309"/>
      <c r="E602" s="310"/>
      <c r="F602" s="311"/>
    </row>
    <row r="603" spans="1:6">
      <c r="A603" s="312" t="s">
        <v>22</v>
      </c>
      <c r="B603" s="307" t="s">
        <v>223</v>
      </c>
      <c r="C603" s="307"/>
      <c r="D603" s="307"/>
      <c r="E603" s="307"/>
      <c r="F603" s="313"/>
    </row>
    <row r="604" spans="1:6">
      <c r="A604" s="306" t="s">
        <v>23</v>
      </c>
      <c r="B604" s="307" t="s">
        <v>228</v>
      </c>
      <c r="C604" s="308"/>
      <c r="D604" s="309"/>
      <c r="E604" s="310"/>
      <c r="F604" s="311"/>
    </row>
    <row r="605" spans="1:6">
      <c r="A605" s="306" t="s">
        <v>24</v>
      </c>
      <c r="B605" s="307" t="s">
        <v>242</v>
      </c>
      <c r="C605" s="308"/>
      <c r="D605" s="309"/>
      <c r="E605" s="310"/>
      <c r="F605" s="311"/>
    </row>
    <row r="606" spans="1:6">
      <c r="A606" s="306" t="str">
        <f>A587</f>
        <v>6.</v>
      </c>
      <c r="B606" s="307" t="s">
        <v>247</v>
      </c>
      <c r="C606" s="308"/>
      <c r="D606" s="309"/>
      <c r="E606" s="310"/>
      <c r="F606" s="311"/>
    </row>
    <row r="607" spans="1:6" ht="16.5" thickBot="1">
      <c r="A607" s="424"/>
      <c r="B607" s="434"/>
      <c r="C607" s="431"/>
      <c r="D607" s="432"/>
      <c r="E607" s="433"/>
      <c r="F607" s="324"/>
    </row>
    <row r="608" spans="1:6" ht="16.5" thickBot="1">
      <c r="A608" s="1100" t="s">
        <v>402</v>
      </c>
      <c r="B608" s="1101"/>
      <c r="C608" s="1101"/>
      <c r="D608" s="1101"/>
      <c r="E608" s="1102"/>
      <c r="F608" s="390"/>
    </row>
    <row r="609" spans="1:6">
      <c r="A609" s="28"/>
      <c r="B609" s="29"/>
      <c r="C609" s="29"/>
      <c r="D609" s="29"/>
      <c r="E609" s="29"/>
      <c r="F609" s="29"/>
    </row>
    <row r="610" spans="1:6" ht="16.5" thickBot="1">
      <c r="A610" s="295"/>
    </row>
    <row r="611" spans="1:6" ht="15.75" customHeight="1" thickBot="1">
      <c r="A611" s="188" t="s">
        <v>10</v>
      </c>
      <c r="B611" s="189" t="s">
        <v>403</v>
      </c>
      <c r="C611" s="189"/>
      <c r="D611" s="190"/>
      <c r="E611" s="191"/>
      <c r="F611" s="192"/>
    </row>
    <row r="612" spans="1:6">
      <c r="A612" s="228" t="s">
        <v>19</v>
      </c>
      <c r="B612" s="1115" t="s">
        <v>207</v>
      </c>
      <c r="C612" s="1116"/>
      <c r="D612" s="1116"/>
      <c r="E612" s="1116"/>
      <c r="F612" s="1117"/>
    </row>
    <row r="613" spans="1:6" ht="15.75" customHeight="1">
      <c r="A613" s="555" t="s">
        <v>19</v>
      </c>
      <c r="B613" s="523" t="s">
        <v>208</v>
      </c>
      <c r="C613" s="524"/>
      <c r="D613" s="525"/>
      <c r="E613" s="526"/>
      <c r="F613" s="526"/>
    </row>
    <row r="614" spans="1:6" ht="15.75" customHeight="1">
      <c r="A614" s="555"/>
      <c r="B614" s="527" t="s">
        <v>209</v>
      </c>
      <c r="C614" s="524"/>
      <c r="D614" s="525"/>
      <c r="E614" s="526"/>
      <c r="F614" s="526"/>
    </row>
    <row r="615" spans="1:6" ht="15.75" customHeight="1">
      <c r="A615" s="555"/>
      <c r="B615" s="527" t="s">
        <v>210</v>
      </c>
      <c r="C615" s="524"/>
      <c r="D615" s="528"/>
      <c r="E615" s="529"/>
      <c r="F615" s="530"/>
    </row>
    <row r="616" spans="1:6" ht="15.75" customHeight="1" thickBot="1">
      <c r="A616" s="556"/>
      <c r="B616" s="534" t="s">
        <v>404</v>
      </c>
      <c r="C616" s="535" t="s">
        <v>212</v>
      </c>
      <c r="D616" s="536">
        <v>650</v>
      </c>
      <c r="E616" s="532"/>
      <c r="F616" s="530"/>
    </row>
    <row r="617" spans="1:6" ht="15.75" customHeight="1" thickBot="1">
      <c r="A617" s="345"/>
      <c r="B617" s="353" t="s">
        <v>213</v>
      </c>
      <c r="C617" s="353"/>
      <c r="D617" s="354"/>
      <c r="E617" s="537"/>
      <c r="F617" s="538"/>
    </row>
    <row r="618" spans="1:6" ht="15.75" customHeight="1" thickBot="1">
      <c r="A618" s="223"/>
      <c r="B618" s="224"/>
      <c r="C618" s="225"/>
      <c r="D618" s="226"/>
      <c r="E618" s="383"/>
      <c r="F618" s="402"/>
    </row>
    <row r="619" spans="1:6" ht="15.75" customHeight="1">
      <c r="A619" s="228" t="s">
        <v>18</v>
      </c>
      <c r="B619" s="1115" t="s">
        <v>7</v>
      </c>
      <c r="C619" s="1116"/>
      <c r="D619" s="1116"/>
      <c r="E619" s="1116"/>
      <c r="F619" s="1117"/>
    </row>
    <row r="620" spans="1:6" ht="15.75" customHeight="1">
      <c r="A620" s="555" t="s">
        <v>19</v>
      </c>
      <c r="B620" s="523" t="s">
        <v>405</v>
      </c>
      <c r="C620" s="524"/>
      <c r="D620" s="539"/>
      <c r="E620" s="526"/>
      <c r="F620" s="526"/>
    </row>
    <row r="621" spans="1:6" ht="15.75" customHeight="1">
      <c r="A621" s="555"/>
      <c r="B621" s="527" t="s">
        <v>215</v>
      </c>
      <c r="C621" s="524"/>
      <c r="D621" s="528"/>
      <c r="E621" s="530"/>
      <c r="F621" s="526"/>
    </row>
    <row r="622" spans="1:6" ht="28.5">
      <c r="A622" s="555"/>
      <c r="B622" s="527" t="s">
        <v>216</v>
      </c>
      <c r="C622" s="524"/>
      <c r="D622" s="528"/>
      <c r="E622" s="529"/>
      <c r="F622" s="530"/>
    </row>
    <row r="623" spans="1:6" ht="18">
      <c r="A623" s="555"/>
      <c r="B623" s="527" t="s">
        <v>404</v>
      </c>
      <c r="C623" s="524" t="s">
        <v>287</v>
      </c>
      <c r="D623" s="531">
        <v>499.2</v>
      </c>
      <c r="E623" s="532"/>
      <c r="F623" s="530"/>
    </row>
    <row r="624" spans="1:6">
      <c r="A624" s="555" t="s">
        <v>18</v>
      </c>
      <c r="B624" s="523" t="s">
        <v>406</v>
      </c>
      <c r="C624" s="524"/>
      <c r="D624" s="531"/>
      <c r="E624" s="530"/>
      <c r="F624" s="530"/>
    </row>
    <row r="625" spans="1:6" ht="99.75">
      <c r="A625" s="555"/>
      <c r="B625" s="527" t="s">
        <v>218</v>
      </c>
      <c r="C625" s="524"/>
      <c r="D625" s="528"/>
      <c r="E625" s="530"/>
      <c r="F625" s="530"/>
    </row>
    <row r="626" spans="1:6" ht="28.5">
      <c r="A626" s="555"/>
      <c r="B626" s="527" t="s">
        <v>216</v>
      </c>
      <c r="C626" s="524"/>
      <c r="D626" s="528"/>
      <c r="E626" s="529"/>
      <c r="F626" s="530"/>
    </row>
    <row r="627" spans="1:6" ht="18">
      <c r="A627" s="555"/>
      <c r="B627" s="527" t="s">
        <v>404</v>
      </c>
      <c r="C627" s="524" t="s">
        <v>287</v>
      </c>
      <c r="D627" s="531">
        <v>124.8</v>
      </c>
      <c r="E627" s="532"/>
      <c r="F627" s="530"/>
    </row>
    <row r="628" spans="1:6">
      <c r="A628" s="555" t="s">
        <v>22</v>
      </c>
      <c r="B628" s="540" t="s">
        <v>219</v>
      </c>
      <c r="C628" s="524"/>
      <c r="D628" s="539"/>
      <c r="E628" s="532"/>
      <c r="F628" s="541"/>
    </row>
    <row r="629" spans="1:6" ht="71.25">
      <c r="A629" s="555"/>
      <c r="B629" s="527" t="s">
        <v>220</v>
      </c>
      <c r="C629" s="524"/>
      <c r="D629" s="539"/>
      <c r="E629" s="532"/>
      <c r="F629" s="541"/>
    </row>
    <row r="630" spans="1:6" ht="28.5">
      <c r="A630" s="555"/>
      <c r="B630" s="527" t="s">
        <v>31</v>
      </c>
      <c r="C630" s="524"/>
      <c r="D630" s="528"/>
      <c r="E630" s="532"/>
      <c r="F630" s="542"/>
    </row>
    <row r="631" spans="1:6">
      <c r="A631" s="555"/>
      <c r="B631" s="527" t="s">
        <v>404</v>
      </c>
      <c r="C631" s="524" t="s">
        <v>212</v>
      </c>
      <c r="D631" s="531">
        <v>52</v>
      </c>
      <c r="E631" s="532"/>
      <c r="F631" s="530"/>
    </row>
    <row r="632" spans="1:6">
      <c r="A632" s="555" t="s">
        <v>23</v>
      </c>
      <c r="B632" s="540" t="s">
        <v>30</v>
      </c>
      <c r="C632" s="524"/>
      <c r="D632" s="531"/>
      <c r="E632" s="532"/>
      <c r="F632" s="541"/>
    </row>
    <row r="633" spans="1:6" ht="28.5">
      <c r="A633" s="555"/>
      <c r="B633" s="527" t="s">
        <v>33</v>
      </c>
      <c r="C633" s="524"/>
      <c r="D633" s="531"/>
      <c r="E633" s="532"/>
      <c r="F633" s="541"/>
    </row>
    <row r="634" spans="1:6" ht="28.5">
      <c r="A634" s="557"/>
      <c r="B634" s="527" t="s">
        <v>34</v>
      </c>
      <c r="C634" s="524"/>
      <c r="D634" s="528"/>
      <c r="E634" s="532"/>
      <c r="F634" s="542"/>
    </row>
    <row r="635" spans="1:6">
      <c r="A635" s="555"/>
      <c r="B635" s="527" t="s">
        <v>404</v>
      </c>
      <c r="C635" s="524" t="s">
        <v>212</v>
      </c>
      <c r="D635" s="531">
        <v>156</v>
      </c>
      <c r="E635" s="532"/>
      <c r="F635" s="530"/>
    </row>
    <row r="636" spans="1:6">
      <c r="A636" s="555" t="s">
        <v>24</v>
      </c>
      <c r="B636" s="540" t="s">
        <v>32</v>
      </c>
      <c r="C636" s="524"/>
      <c r="D636" s="531"/>
      <c r="E636" s="532"/>
      <c r="F636" s="530"/>
    </row>
    <row r="637" spans="1:6" ht="28.5">
      <c r="A637" s="555"/>
      <c r="B637" s="527" t="s">
        <v>33</v>
      </c>
      <c r="C637" s="524"/>
      <c r="D637" s="531"/>
      <c r="E637" s="532"/>
      <c r="F637" s="530"/>
    </row>
    <row r="638" spans="1:6" ht="28.5">
      <c r="A638" s="555"/>
      <c r="B638" s="527" t="s">
        <v>34</v>
      </c>
      <c r="C638" s="524"/>
      <c r="D638" s="528"/>
      <c r="E638" s="532"/>
      <c r="F638" s="530"/>
    </row>
    <row r="639" spans="1:6">
      <c r="A639" s="555"/>
      <c r="B639" s="527" t="s">
        <v>404</v>
      </c>
      <c r="C639" s="524" t="s">
        <v>212</v>
      </c>
      <c r="D639" s="531">
        <v>416</v>
      </c>
      <c r="E639" s="532"/>
      <c r="F639" s="530"/>
    </row>
    <row r="640" spans="1:6">
      <c r="A640" s="555" t="s">
        <v>221</v>
      </c>
      <c r="B640" s="540" t="s">
        <v>407</v>
      </c>
      <c r="C640" s="524"/>
      <c r="D640" s="531"/>
      <c r="E640" s="532"/>
      <c r="F640" s="543"/>
    </row>
    <row r="641" spans="1:6" ht="42.75">
      <c r="A641" s="555"/>
      <c r="B641" s="527" t="s">
        <v>35</v>
      </c>
      <c r="C641" s="524"/>
      <c r="D641" s="531"/>
      <c r="E641" s="532"/>
      <c r="F641" s="543"/>
    </row>
    <row r="642" spans="1:6" ht="28.5">
      <c r="A642" s="555"/>
      <c r="B642" s="527" t="s">
        <v>36</v>
      </c>
      <c r="C642" s="524"/>
      <c r="D642" s="528"/>
      <c r="E642" s="532"/>
      <c r="F642" s="542"/>
    </row>
    <row r="643" spans="1:6">
      <c r="A643" s="555"/>
      <c r="B643" s="527" t="s">
        <v>404</v>
      </c>
      <c r="C643" s="524" t="s">
        <v>212</v>
      </c>
      <c r="D643" s="531">
        <v>208</v>
      </c>
      <c r="E643" s="532"/>
      <c r="F643" s="530"/>
    </row>
    <row r="644" spans="1:6" ht="30">
      <c r="A644" s="558" t="s">
        <v>25</v>
      </c>
      <c r="B644" s="545" t="s">
        <v>408</v>
      </c>
      <c r="C644" s="524"/>
      <c r="D644" s="539"/>
      <c r="E644" s="532"/>
      <c r="F644" s="532"/>
    </row>
    <row r="645" spans="1:6" ht="142.5">
      <c r="A645" s="558"/>
      <c r="B645" s="527" t="s">
        <v>409</v>
      </c>
      <c r="C645" s="524"/>
      <c r="D645" s="528"/>
      <c r="E645" s="532"/>
      <c r="F645" s="532"/>
    </row>
    <row r="646" spans="1:6" ht="28.5">
      <c r="A646" s="558"/>
      <c r="B646" s="546" t="s">
        <v>410</v>
      </c>
      <c r="C646" s="524" t="s">
        <v>411</v>
      </c>
      <c r="D646" s="531">
        <v>504</v>
      </c>
      <c r="E646" s="532"/>
      <c r="F646" s="532"/>
    </row>
    <row r="647" spans="1:6">
      <c r="A647" s="558" t="s">
        <v>26</v>
      </c>
      <c r="B647" s="545" t="s">
        <v>412</v>
      </c>
      <c r="C647" s="524"/>
      <c r="D647" s="531"/>
      <c r="E647" s="532"/>
      <c r="F647" s="532"/>
    </row>
    <row r="648" spans="1:6" ht="71.25">
      <c r="A648" s="558"/>
      <c r="B648" s="527" t="s">
        <v>413</v>
      </c>
      <c r="C648" s="524"/>
      <c r="D648" s="531"/>
      <c r="E648" s="532"/>
      <c r="F648" s="532"/>
    </row>
    <row r="649" spans="1:6" ht="28.5">
      <c r="A649" s="558"/>
      <c r="B649" s="527" t="s">
        <v>410</v>
      </c>
      <c r="C649" s="524" t="s">
        <v>411</v>
      </c>
      <c r="D649" s="531">
        <v>24</v>
      </c>
      <c r="E649" s="532"/>
      <c r="F649" s="532"/>
    </row>
    <row r="650" spans="1:6">
      <c r="A650" s="558"/>
      <c r="B650" s="527"/>
      <c r="C650" s="547"/>
      <c r="D650" s="544"/>
      <c r="E650" s="532"/>
      <c r="F650" s="532"/>
    </row>
    <row r="651" spans="1:6" ht="30">
      <c r="A651" s="558" t="s">
        <v>27</v>
      </c>
      <c r="B651" s="540" t="s">
        <v>414</v>
      </c>
      <c r="C651" s="524"/>
      <c r="D651" s="531"/>
      <c r="E651" s="532"/>
      <c r="F651" s="532"/>
    </row>
    <row r="652" spans="1:6" ht="171">
      <c r="A652" s="558"/>
      <c r="B652" s="527" t="s">
        <v>415</v>
      </c>
      <c r="C652" s="524"/>
      <c r="D652" s="531"/>
      <c r="E652" s="532"/>
      <c r="F652" s="532"/>
    </row>
    <row r="653" spans="1:6" ht="28.5">
      <c r="A653" s="558"/>
      <c r="B653" s="546" t="s">
        <v>410</v>
      </c>
      <c r="C653" s="548" t="s">
        <v>411</v>
      </c>
      <c r="D653" s="531">
        <v>72</v>
      </c>
      <c r="E653" s="532"/>
      <c r="F653" s="532"/>
    </row>
    <row r="654" spans="1:6" ht="30">
      <c r="A654" s="558" t="s">
        <v>29</v>
      </c>
      <c r="B654" s="540" t="s">
        <v>416</v>
      </c>
      <c r="C654" s="524"/>
      <c r="D654" s="531"/>
      <c r="E654" s="532"/>
      <c r="F654" s="532"/>
    </row>
    <row r="655" spans="1:6" ht="57">
      <c r="A655" s="558"/>
      <c r="B655" s="527" t="s">
        <v>417</v>
      </c>
      <c r="C655" s="524"/>
      <c r="D655" s="531"/>
      <c r="E655" s="532"/>
      <c r="F655" s="532"/>
    </row>
    <row r="656" spans="1:6" ht="28.5">
      <c r="A656" s="558"/>
      <c r="B656" s="527" t="s">
        <v>410</v>
      </c>
      <c r="C656" s="524" t="s">
        <v>411</v>
      </c>
      <c r="D656" s="531">
        <v>24</v>
      </c>
      <c r="E656" s="532"/>
      <c r="F656" s="532"/>
    </row>
    <row r="657" spans="1:6" ht="30">
      <c r="A657" s="558" t="s">
        <v>418</v>
      </c>
      <c r="B657" s="540" t="s">
        <v>419</v>
      </c>
      <c r="C657" s="524"/>
      <c r="D657" s="531"/>
      <c r="E657" s="532"/>
      <c r="F657" s="532"/>
    </row>
    <row r="658" spans="1:6" ht="71.25">
      <c r="A658" s="558"/>
      <c r="B658" s="527" t="s">
        <v>420</v>
      </c>
      <c r="C658" s="524"/>
      <c r="D658" s="531"/>
      <c r="E658" s="532"/>
      <c r="F658" s="532"/>
    </row>
    <row r="659" spans="1:6" ht="28.5">
      <c r="A659" s="558"/>
      <c r="B659" s="527" t="s">
        <v>410</v>
      </c>
      <c r="C659" s="524" t="s">
        <v>411</v>
      </c>
      <c r="D659" s="531">
        <v>50</v>
      </c>
      <c r="E659" s="532"/>
      <c r="F659" s="532"/>
    </row>
    <row r="660" spans="1:6" ht="30">
      <c r="A660" s="558" t="s">
        <v>421</v>
      </c>
      <c r="B660" s="540" t="s">
        <v>422</v>
      </c>
      <c r="C660" s="524"/>
      <c r="D660" s="531"/>
      <c r="E660" s="532"/>
      <c r="F660" s="532"/>
    </row>
    <row r="661" spans="1:6" ht="71.25">
      <c r="A661" s="558"/>
      <c r="B661" s="527" t="s">
        <v>423</v>
      </c>
      <c r="C661" s="549"/>
      <c r="D661" s="550"/>
      <c r="E661" s="532"/>
      <c r="F661" s="551"/>
    </row>
    <row r="662" spans="1:6">
      <c r="A662" s="558"/>
      <c r="B662" s="552" t="s">
        <v>424</v>
      </c>
      <c r="C662" s="549"/>
      <c r="D662" s="550"/>
      <c r="E662" s="532"/>
      <c r="F662" s="551"/>
    </row>
    <row r="663" spans="1:6">
      <c r="A663" s="558"/>
      <c r="B663" s="552" t="s">
        <v>425</v>
      </c>
      <c r="C663" s="524" t="s">
        <v>411</v>
      </c>
      <c r="D663" s="531">
        <v>30</v>
      </c>
      <c r="E663" s="532"/>
      <c r="F663" s="532"/>
    </row>
    <row r="664" spans="1:6">
      <c r="A664" s="558" t="s">
        <v>426</v>
      </c>
      <c r="B664" s="540" t="s">
        <v>407</v>
      </c>
      <c r="C664" s="524"/>
      <c r="D664" s="553"/>
      <c r="E664" s="532"/>
      <c r="F664" s="532"/>
    </row>
    <row r="665" spans="1:6" ht="42.75">
      <c r="A665" s="558"/>
      <c r="B665" s="527" t="s">
        <v>35</v>
      </c>
      <c r="C665" s="524"/>
      <c r="D665" s="554"/>
      <c r="E665" s="532"/>
      <c r="F665" s="532"/>
    </row>
    <row r="666" spans="1:6" ht="28.5">
      <c r="A666" s="558"/>
      <c r="B666" s="527" t="s">
        <v>36</v>
      </c>
      <c r="C666" s="524"/>
      <c r="D666" s="531"/>
      <c r="E666" s="532"/>
      <c r="F666" s="532"/>
    </row>
    <row r="667" spans="1:6" ht="15.75" customHeight="1" thickBot="1">
      <c r="A667" s="559"/>
      <c r="B667" s="534" t="s">
        <v>427</v>
      </c>
      <c r="C667" s="535" t="s">
        <v>411</v>
      </c>
      <c r="D667" s="536">
        <v>384</v>
      </c>
      <c r="E667" s="560"/>
      <c r="F667" s="560"/>
    </row>
    <row r="668" spans="1:6" ht="16.5" thickBot="1">
      <c r="A668" s="297"/>
      <c r="B668" s="237" t="s">
        <v>168</v>
      </c>
      <c r="C668" s="238"/>
      <c r="D668" s="239"/>
      <c r="E668" s="389"/>
      <c r="F668" s="244"/>
    </row>
    <row r="669" spans="1:6" ht="16.5" thickBot="1">
      <c r="A669" s="223"/>
      <c r="B669" s="224"/>
      <c r="C669" s="225"/>
      <c r="D669" s="226"/>
      <c r="E669" s="226"/>
      <c r="F669" s="225"/>
    </row>
    <row r="670" spans="1:6">
      <c r="A670" s="403" t="s">
        <v>22</v>
      </c>
      <c r="B670" s="1115" t="s">
        <v>223</v>
      </c>
      <c r="C670" s="1116"/>
      <c r="D670" s="1116"/>
      <c r="E670" s="1116"/>
      <c r="F670" s="1117"/>
    </row>
    <row r="671" spans="1:6">
      <c r="A671" s="555" t="s">
        <v>19</v>
      </c>
      <c r="B671" s="523" t="s">
        <v>224</v>
      </c>
      <c r="C671" s="524"/>
      <c r="D671" s="531"/>
      <c r="E671" s="526"/>
      <c r="F671" s="530"/>
    </row>
    <row r="672" spans="1:6" ht="71.25">
      <c r="A672" s="555"/>
      <c r="B672" s="561" t="s">
        <v>428</v>
      </c>
      <c r="C672" s="524"/>
      <c r="D672" s="528"/>
      <c r="E672" s="530"/>
      <c r="F672" s="530"/>
    </row>
    <row r="673" spans="1:6" ht="28.5">
      <c r="A673" s="555"/>
      <c r="B673" s="561" t="s">
        <v>226</v>
      </c>
      <c r="C673" s="524"/>
      <c r="D673" s="528"/>
      <c r="E673" s="529"/>
      <c r="F673" s="530"/>
    </row>
    <row r="674" spans="1:6" ht="16.5" thickBot="1">
      <c r="A674" s="556"/>
      <c r="B674" s="534" t="s">
        <v>404</v>
      </c>
      <c r="C674" s="535" t="s">
        <v>212</v>
      </c>
      <c r="D674" s="536">
        <v>650</v>
      </c>
      <c r="E674" s="560"/>
      <c r="F674" s="562"/>
    </row>
    <row r="675" spans="1:6" ht="16.5" thickBot="1">
      <c r="A675" s="345"/>
      <c r="B675" s="217" t="s">
        <v>227</v>
      </c>
      <c r="C675" s="217"/>
      <c r="D675" s="218"/>
      <c r="E675" s="221"/>
      <c r="F675" s="244"/>
    </row>
    <row r="676" spans="1:6" ht="16.5" thickBot="1">
      <c r="A676" s="248"/>
      <c r="B676" s="249"/>
      <c r="C676" s="250"/>
      <c r="D676" s="226"/>
      <c r="E676" s="251"/>
      <c r="F676" s="251"/>
    </row>
    <row r="677" spans="1:6">
      <c r="A677" s="228" t="s">
        <v>23</v>
      </c>
      <c r="B677" s="1115" t="s">
        <v>228</v>
      </c>
      <c r="C677" s="1116"/>
      <c r="D677" s="1116"/>
      <c r="E677" s="1116"/>
      <c r="F677" s="1117"/>
    </row>
    <row r="678" spans="1:6" ht="30">
      <c r="A678" s="555" t="s">
        <v>19</v>
      </c>
      <c r="B678" s="540" t="s">
        <v>429</v>
      </c>
      <c r="C678" s="524"/>
      <c r="D678" s="531"/>
      <c r="E678" s="526"/>
      <c r="F678" s="526"/>
    </row>
    <row r="679" spans="1:6" ht="71.25">
      <c r="A679" s="555"/>
      <c r="B679" s="527" t="s">
        <v>237</v>
      </c>
      <c r="C679" s="524"/>
      <c r="D679" s="528"/>
      <c r="E679" s="526"/>
      <c r="F679" s="526"/>
    </row>
    <row r="680" spans="1:6">
      <c r="A680" s="575"/>
      <c r="B680" s="527" t="s">
        <v>430</v>
      </c>
      <c r="C680" s="524" t="s">
        <v>6</v>
      </c>
      <c r="D680" s="563">
        <v>4</v>
      </c>
      <c r="E680" s="564"/>
      <c r="F680" s="532"/>
    </row>
    <row r="681" spans="1:6">
      <c r="A681" s="575"/>
      <c r="B681" s="527" t="s">
        <v>431</v>
      </c>
      <c r="C681" s="524" t="s">
        <v>6</v>
      </c>
      <c r="D681" s="563">
        <v>2</v>
      </c>
      <c r="E681" s="564"/>
      <c r="F681" s="532"/>
    </row>
    <row r="682" spans="1:6">
      <c r="A682" s="575"/>
      <c r="B682" s="527" t="s">
        <v>432</v>
      </c>
      <c r="C682" s="524" t="s">
        <v>6</v>
      </c>
      <c r="D682" s="563">
        <v>5</v>
      </c>
      <c r="E682" s="564"/>
      <c r="F682" s="532"/>
    </row>
    <row r="683" spans="1:6">
      <c r="A683" s="575"/>
      <c r="B683" s="527" t="s">
        <v>433</v>
      </c>
      <c r="C683" s="524" t="s">
        <v>6</v>
      </c>
      <c r="D683" s="563">
        <v>5</v>
      </c>
      <c r="E683" s="564"/>
      <c r="F683" s="532"/>
    </row>
    <row r="684" spans="1:6">
      <c r="A684" s="555"/>
      <c r="B684" s="527" t="s">
        <v>434</v>
      </c>
      <c r="C684" s="524" t="s">
        <v>6</v>
      </c>
      <c r="D684" s="563">
        <v>2</v>
      </c>
      <c r="E684" s="564"/>
      <c r="F684" s="532"/>
    </row>
    <row r="685" spans="1:6">
      <c r="A685" s="555"/>
      <c r="B685" s="527" t="s">
        <v>435</v>
      </c>
      <c r="C685" s="524" t="s">
        <v>6</v>
      </c>
      <c r="D685" s="563">
        <v>2</v>
      </c>
      <c r="E685" s="564"/>
      <c r="F685" s="532"/>
    </row>
    <row r="686" spans="1:6">
      <c r="A686" s="555"/>
      <c r="B686" s="527" t="s">
        <v>436</v>
      </c>
      <c r="C686" s="524" t="s">
        <v>6</v>
      </c>
      <c r="D686" s="563">
        <v>5</v>
      </c>
      <c r="E686" s="564"/>
      <c r="F686" s="532"/>
    </row>
    <row r="687" spans="1:6" ht="45">
      <c r="A687" s="555" t="s">
        <v>18</v>
      </c>
      <c r="B687" s="540" t="s">
        <v>229</v>
      </c>
      <c r="C687" s="524"/>
      <c r="D687" s="531"/>
      <c r="E687" s="532"/>
      <c r="F687" s="526"/>
    </row>
    <row r="688" spans="1:6" ht="71.25">
      <c r="A688" s="555"/>
      <c r="B688" s="527" t="s">
        <v>437</v>
      </c>
      <c r="C688" s="524"/>
      <c r="D688" s="528"/>
      <c r="E688" s="532"/>
      <c r="F688" s="526"/>
    </row>
    <row r="689" spans="1:6">
      <c r="A689" s="575"/>
      <c r="B689" s="527" t="s">
        <v>438</v>
      </c>
      <c r="C689" s="524" t="s">
        <v>6</v>
      </c>
      <c r="D689" s="528">
        <v>1</v>
      </c>
      <c r="E689" s="564"/>
      <c r="F689" s="532"/>
    </row>
    <row r="690" spans="1:6">
      <c r="A690" s="575"/>
      <c r="B690" s="527" t="s">
        <v>439</v>
      </c>
      <c r="C690" s="524" t="s">
        <v>6</v>
      </c>
      <c r="D690" s="563">
        <v>5</v>
      </c>
      <c r="E690" s="564"/>
      <c r="F690" s="532"/>
    </row>
    <row r="691" spans="1:6">
      <c r="A691" s="575"/>
      <c r="B691" s="527" t="s">
        <v>440</v>
      </c>
      <c r="C691" s="524" t="s">
        <v>6</v>
      </c>
      <c r="D691" s="563">
        <v>2</v>
      </c>
      <c r="E691" s="564"/>
      <c r="F691" s="532"/>
    </row>
    <row r="692" spans="1:6">
      <c r="A692" s="575"/>
      <c r="B692" s="527" t="s">
        <v>441</v>
      </c>
      <c r="C692" s="524" t="s">
        <v>6</v>
      </c>
      <c r="D692" s="563">
        <v>15</v>
      </c>
      <c r="E692" s="564"/>
      <c r="F692" s="532"/>
    </row>
    <row r="693" spans="1:6">
      <c r="A693" s="575"/>
      <c r="B693" s="527" t="s">
        <v>442</v>
      </c>
      <c r="C693" s="524" t="s">
        <v>6</v>
      </c>
      <c r="D693" s="563">
        <v>10</v>
      </c>
      <c r="E693" s="564"/>
      <c r="F693" s="532"/>
    </row>
    <row r="694" spans="1:6">
      <c r="A694" s="555"/>
      <c r="B694" s="527" t="s">
        <v>443</v>
      </c>
      <c r="C694" s="524" t="s">
        <v>6</v>
      </c>
      <c r="D694" s="563">
        <v>1</v>
      </c>
      <c r="E694" s="564"/>
      <c r="F694" s="532"/>
    </row>
    <row r="695" spans="1:6">
      <c r="A695" s="575"/>
      <c r="B695" s="527" t="s">
        <v>444</v>
      </c>
      <c r="C695" s="524" t="s">
        <v>6</v>
      </c>
      <c r="D695" s="563">
        <v>5</v>
      </c>
      <c r="E695" s="564"/>
      <c r="F695" s="532"/>
    </row>
    <row r="696" spans="1:6">
      <c r="A696" s="575"/>
      <c r="B696" s="527" t="s">
        <v>445</v>
      </c>
      <c r="C696" s="524" t="s">
        <v>6</v>
      </c>
      <c r="D696" s="563">
        <v>1</v>
      </c>
      <c r="E696" s="564"/>
      <c r="F696" s="532"/>
    </row>
    <row r="697" spans="1:6">
      <c r="A697" s="575"/>
      <c r="B697" s="527" t="s">
        <v>446</v>
      </c>
      <c r="C697" s="524" t="s">
        <v>6</v>
      </c>
      <c r="D697" s="563">
        <v>2</v>
      </c>
      <c r="E697" s="564"/>
      <c r="F697" s="532"/>
    </row>
    <row r="698" spans="1:6">
      <c r="A698" s="575"/>
      <c r="B698" s="527" t="s">
        <v>234</v>
      </c>
      <c r="C698" s="524" t="s">
        <v>6</v>
      </c>
      <c r="D698" s="563">
        <v>5</v>
      </c>
      <c r="E698" s="564"/>
      <c r="F698" s="532"/>
    </row>
    <row r="699" spans="1:6">
      <c r="A699" s="575"/>
      <c r="B699" s="527" t="s">
        <v>447</v>
      </c>
      <c r="C699" s="524" t="s">
        <v>6</v>
      </c>
      <c r="D699" s="531">
        <v>24</v>
      </c>
      <c r="E699" s="564"/>
      <c r="F699" s="532"/>
    </row>
    <row r="700" spans="1:6">
      <c r="A700" s="575"/>
      <c r="B700" s="527" t="s">
        <v>448</v>
      </c>
      <c r="C700" s="524" t="s">
        <v>6</v>
      </c>
      <c r="D700" s="563">
        <v>412</v>
      </c>
      <c r="E700" s="564"/>
      <c r="F700" s="532"/>
    </row>
    <row r="701" spans="1:6">
      <c r="A701" s="555" t="s">
        <v>22</v>
      </c>
      <c r="B701" s="540" t="s">
        <v>236</v>
      </c>
      <c r="C701" s="524"/>
      <c r="D701" s="531"/>
      <c r="E701" s="532"/>
      <c r="F701" s="526"/>
    </row>
    <row r="702" spans="1:6" ht="71.25">
      <c r="A702" s="555"/>
      <c r="B702" s="527" t="s">
        <v>237</v>
      </c>
      <c r="C702" s="524"/>
      <c r="D702" s="528"/>
      <c r="E702" s="532"/>
      <c r="F702" s="526"/>
    </row>
    <row r="703" spans="1:6" ht="28.5">
      <c r="A703" s="575"/>
      <c r="B703" s="527" t="s">
        <v>449</v>
      </c>
      <c r="C703" s="524" t="s">
        <v>212</v>
      </c>
      <c r="D703" s="531">
        <v>270</v>
      </c>
      <c r="E703" s="564"/>
      <c r="F703" s="532"/>
    </row>
    <row r="704" spans="1:6" ht="28.5">
      <c r="A704" s="575"/>
      <c r="B704" s="527" t="s">
        <v>450</v>
      </c>
      <c r="C704" s="524" t="s">
        <v>212</v>
      </c>
      <c r="D704" s="531">
        <v>60</v>
      </c>
      <c r="E704" s="564"/>
      <c r="F704" s="532"/>
    </row>
    <row r="705" spans="1:6" ht="28.5">
      <c r="A705" s="575"/>
      <c r="B705" s="527" t="s">
        <v>451</v>
      </c>
      <c r="C705" s="524" t="s">
        <v>212</v>
      </c>
      <c r="D705" s="531">
        <v>50</v>
      </c>
      <c r="E705" s="564"/>
      <c r="F705" s="532"/>
    </row>
    <row r="706" spans="1:6">
      <c r="A706" s="555"/>
      <c r="B706" s="527"/>
      <c r="C706" s="524"/>
      <c r="D706" s="528">
        <f>SUM(D703:D705)</f>
        <v>380</v>
      </c>
      <c r="E706" s="532"/>
      <c r="F706" s="526"/>
    </row>
    <row r="707" spans="1:6">
      <c r="A707" s="555" t="s">
        <v>23</v>
      </c>
      <c r="B707" s="523" t="s">
        <v>290</v>
      </c>
      <c r="C707" s="524"/>
      <c r="D707" s="531"/>
      <c r="E707" s="532"/>
      <c r="F707" s="526"/>
    </row>
    <row r="708" spans="1:6" ht="71.25">
      <c r="A708" s="555"/>
      <c r="B708" s="527" t="s">
        <v>237</v>
      </c>
      <c r="C708" s="524"/>
      <c r="D708" s="528"/>
      <c r="E708" s="532"/>
      <c r="F708" s="526"/>
    </row>
    <row r="709" spans="1:6" ht="28.5">
      <c r="A709" s="575"/>
      <c r="B709" s="565" t="s">
        <v>291</v>
      </c>
      <c r="C709" s="566" t="s">
        <v>212</v>
      </c>
      <c r="D709" s="528">
        <v>30</v>
      </c>
      <c r="E709" s="564"/>
      <c r="F709" s="532"/>
    </row>
    <row r="710" spans="1:6" ht="28.5">
      <c r="A710" s="575"/>
      <c r="B710" s="565" t="s">
        <v>292</v>
      </c>
      <c r="C710" s="566" t="s">
        <v>212</v>
      </c>
      <c r="D710" s="528">
        <v>150</v>
      </c>
      <c r="E710" s="564"/>
      <c r="F710" s="532"/>
    </row>
    <row r="711" spans="1:6" ht="28.5">
      <c r="A711" s="575"/>
      <c r="B711" s="565" t="s">
        <v>293</v>
      </c>
      <c r="C711" s="566" t="s">
        <v>212</v>
      </c>
      <c r="D711" s="528">
        <v>270</v>
      </c>
      <c r="E711" s="564"/>
      <c r="F711" s="532"/>
    </row>
    <row r="712" spans="1:6">
      <c r="A712" s="575"/>
      <c r="B712" s="527"/>
      <c r="C712" s="566"/>
      <c r="D712" s="567">
        <f>SUM(D709:D711)</f>
        <v>450</v>
      </c>
      <c r="E712" s="532"/>
      <c r="F712" s="568"/>
    </row>
    <row r="713" spans="1:6">
      <c r="A713" s="555" t="s">
        <v>24</v>
      </c>
      <c r="B713" s="523" t="s">
        <v>452</v>
      </c>
      <c r="C713" s="524"/>
      <c r="D713" s="531"/>
      <c r="E713" s="532"/>
      <c r="F713" s="526"/>
    </row>
    <row r="714" spans="1:6" ht="99.75">
      <c r="A714" s="555"/>
      <c r="B714" s="565" t="s">
        <v>453</v>
      </c>
      <c r="C714" s="524"/>
      <c r="D714" s="528"/>
      <c r="E714" s="532"/>
      <c r="F714" s="526"/>
    </row>
    <row r="715" spans="1:6" ht="28.5">
      <c r="A715" s="575"/>
      <c r="B715" s="527" t="s">
        <v>454</v>
      </c>
      <c r="C715" s="524" t="s">
        <v>6</v>
      </c>
      <c r="D715" s="528">
        <v>5</v>
      </c>
      <c r="E715" s="564"/>
      <c r="F715" s="569"/>
    </row>
    <row r="716" spans="1:6" ht="30">
      <c r="A716" s="555" t="s">
        <v>221</v>
      </c>
      <c r="B716" s="570" t="s">
        <v>455</v>
      </c>
      <c r="C716" s="524"/>
      <c r="D716" s="531"/>
      <c r="E716" s="532"/>
      <c r="F716" s="526"/>
    </row>
    <row r="717" spans="1:6" ht="342">
      <c r="A717" s="576"/>
      <c r="B717" s="527" t="s">
        <v>456</v>
      </c>
      <c r="C717" s="524"/>
      <c r="D717" s="569"/>
      <c r="E717" s="569"/>
      <c r="F717" s="569"/>
    </row>
    <row r="718" spans="1:6">
      <c r="A718" s="557"/>
      <c r="B718" s="527" t="s">
        <v>457</v>
      </c>
      <c r="C718" s="524" t="s">
        <v>1</v>
      </c>
      <c r="D718" s="569">
        <v>1</v>
      </c>
      <c r="E718" s="569"/>
      <c r="F718" s="569"/>
    </row>
    <row r="719" spans="1:6" ht="30">
      <c r="A719" s="555" t="s">
        <v>25</v>
      </c>
      <c r="B719" s="523" t="s">
        <v>458</v>
      </c>
      <c r="C719" s="524"/>
      <c r="D719" s="531"/>
      <c r="E719" s="532"/>
      <c r="F719" s="532"/>
    </row>
    <row r="720" spans="1:6" ht="42.75">
      <c r="A720" s="575"/>
      <c r="B720" s="527" t="s">
        <v>459</v>
      </c>
      <c r="C720" s="524"/>
      <c r="D720" s="524"/>
      <c r="E720" s="532"/>
      <c r="F720" s="532"/>
    </row>
    <row r="721" spans="1:6">
      <c r="A721" s="575"/>
      <c r="B721" s="527" t="s">
        <v>304</v>
      </c>
      <c r="C721" s="524" t="s">
        <v>6</v>
      </c>
      <c r="D721" s="528">
        <v>4</v>
      </c>
      <c r="E721" s="571"/>
      <c r="F721" s="532"/>
    </row>
    <row r="722" spans="1:6" ht="30">
      <c r="A722" s="555" t="s">
        <v>26</v>
      </c>
      <c r="B722" s="545" t="s">
        <v>294</v>
      </c>
      <c r="C722" s="524"/>
      <c r="D722" s="528"/>
      <c r="E722" s="532"/>
      <c r="F722" s="526"/>
    </row>
    <row r="723" spans="1:6" ht="28.5">
      <c r="A723" s="555"/>
      <c r="B723" s="546" t="s">
        <v>295</v>
      </c>
      <c r="C723" s="572"/>
      <c r="D723" s="573"/>
      <c r="E723" s="532"/>
      <c r="F723" s="569"/>
    </row>
    <row r="724" spans="1:6">
      <c r="A724" s="555"/>
      <c r="B724" s="546" t="s">
        <v>285</v>
      </c>
      <c r="C724" s="524" t="s">
        <v>6</v>
      </c>
      <c r="D724" s="574">
        <v>1</v>
      </c>
      <c r="E724" s="564"/>
      <c r="F724" s="568"/>
    </row>
    <row r="725" spans="1:6">
      <c r="A725" s="533" t="s">
        <v>241</v>
      </c>
      <c r="B725" s="533"/>
      <c r="C725" s="533"/>
      <c r="D725" s="533"/>
      <c r="E725" s="533"/>
      <c r="F725" s="522"/>
    </row>
    <row r="726" spans="1:6" ht="16.5" thickBot="1">
      <c r="A726" s="380"/>
      <c r="B726" s="381"/>
      <c r="C726" s="382"/>
      <c r="D726" s="577"/>
      <c r="E726" s="384"/>
      <c r="F726" s="384"/>
    </row>
    <row r="727" spans="1:6">
      <c r="A727" s="228" t="s">
        <v>24</v>
      </c>
      <c r="B727" s="1115" t="s">
        <v>242</v>
      </c>
      <c r="C727" s="1116"/>
      <c r="D727" s="1116"/>
      <c r="E727" s="1116"/>
      <c r="F727" s="1117"/>
    </row>
    <row r="728" spans="1:6">
      <c r="A728" s="555" t="s">
        <v>23</v>
      </c>
      <c r="B728" s="523" t="s">
        <v>460</v>
      </c>
      <c r="C728" s="524"/>
      <c r="D728" s="531"/>
      <c r="E728" s="532"/>
      <c r="F728" s="526"/>
    </row>
    <row r="729" spans="1:6" ht="71.25">
      <c r="A729" s="555"/>
      <c r="B729" s="527" t="s">
        <v>461</v>
      </c>
      <c r="C729" s="524"/>
      <c r="D729" s="528"/>
      <c r="E729" s="532"/>
      <c r="F729" s="530"/>
    </row>
    <row r="730" spans="1:6">
      <c r="A730" s="555"/>
      <c r="B730" s="578" t="s">
        <v>462</v>
      </c>
      <c r="C730" s="579"/>
      <c r="D730" s="531"/>
      <c r="E730" s="532"/>
      <c r="F730" s="532"/>
    </row>
    <row r="731" spans="1:6">
      <c r="A731" s="555"/>
      <c r="B731" s="527" t="s">
        <v>463</v>
      </c>
      <c r="C731" s="579" t="s">
        <v>6</v>
      </c>
      <c r="D731" s="524">
        <v>4</v>
      </c>
      <c r="E731" s="564"/>
      <c r="F731" s="532"/>
    </row>
    <row r="732" spans="1:6">
      <c r="A732" s="555"/>
      <c r="B732" s="527" t="s">
        <v>464</v>
      </c>
      <c r="C732" s="579" t="s">
        <v>6</v>
      </c>
      <c r="D732" s="524">
        <v>5</v>
      </c>
      <c r="E732" s="564"/>
      <c r="F732" s="532"/>
    </row>
    <row r="733" spans="1:6">
      <c r="A733" s="555"/>
      <c r="B733" s="527" t="s">
        <v>465</v>
      </c>
      <c r="C733" s="579" t="s">
        <v>6</v>
      </c>
      <c r="D733" s="524">
        <v>5</v>
      </c>
      <c r="E733" s="564"/>
      <c r="F733" s="532"/>
    </row>
    <row r="734" spans="1:6">
      <c r="A734" s="555"/>
      <c r="B734" s="527" t="s">
        <v>466</v>
      </c>
      <c r="C734" s="579" t="s">
        <v>6</v>
      </c>
      <c r="D734" s="524">
        <v>5</v>
      </c>
      <c r="E734" s="564"/>
      <c r="F734" s="532"/>
    </row>
    <row r="735" spans="1:6">
      <c r="A735" s="555" t="s">
        <v>23</v>
      </c>
      <c r="B735" s="523" t="s">
        <v>467</v>
      </c>
      <c r="C735" s="579"/>
      <c r="D735" s="524"/>
      <c r="E735" s="532"/>
      <c r="F735" s="532"/>
    </row>
    <row r="736" spans="1:6" ht="28.5">
      <c r="A736" s="555"/>
      <c r="B736" s="527" t="s">
        <v>468</v>
      </c>
      <c r="C736" s="579"/>
      <c r="D736" s="524"/>
      <c r="E736" s="532"/>
      <c r="F736" s="532"/>
    </row>
    <row r="737" spans="1:6">
      <c r="A737" s="555"/>
      <c r="B737" s="527" t="s">
        <v>469</v>
      </c>
      <c r="C737" s="579" t="s">
        <v>6</v>
      </c>
      <c r="D737" s="531">
        <v>5</v>
      </c>
      <c r="E737" s="564"/>
      <c r="F737" s="532"/>
    </row>
    <row r="738" spans="1:6">
      <c r="A738" s="555"/>
      <c r="B738" s="527" t="s">
        <v>470</v>
      </c>
      <c r="C738" s="579" t="s">
        <v>6</v>
      </c>
      <c r="D738" s="531">
        <v>5</v>
      </c>
      <c r="E738" s="564"/>
      <c r="F738" s="532"/>
    </row>
    <row r="739" spans="1:6">
      <c r="A739" s="555" t="s">
        <v>221</v>
      </c>
      <c r="B739" s="523" t="s">
        <v>471</v>
      </c>
      <c r="C739" s="579"/>
      <c r="D739" s="524"/>
      <c r="E739" s="532"/>
      <c r="F739" s="532"/>
    </row>
    <row r="740" spans="1:6" ht="85.5">
      <c r="A740" s="580"/>
      <c r="B740" s="527" t="s">
        <v>472</v>
      </c>
      <c r="C740" s="579"/>
      <c r="D740" s="567"/>
      <c r="E740" s="532"/>
      <c r="F740" s="568"/>
    </row>
    <row r="741" spans="1:6" ht="16.5" thickBot="1">
      <c r="A741" s="556"/>
      <c r="B741" s="581" t="s">
        <v>300</v>
      </c>
      <c r="C741" s="582" t="s">
        <v>1</v>
      </c>
      <c r="D741" s="536">
        <v>1</v>
      </c>
      <c r="E741" s="583"/>
      <c r="F741" s="560"/>
    </row>
    <row r="742" spans="1:6" ht="16.5" thickBot="1">
      <c r="A742" s="345"/>
      <c r="B742" s="217" t="s">
        <v>246</v>
      </c>
      <c r="C742" s="217"/>
      <c r="D742" s="218"/>
      <c r="E742" s="221"/>
      <c r="F742" s="222"/>
    </row>
    <row r="743" spans="1:6" ht="16.5" thickBot="1">
      <c r="A743" s="248"/>
      <c r="B743" s="249"/>
      <c r="C743" s="250"/>
      <c r="D743" s="226"/>
      <c r="E743" s="251"/>
      <c r="F743" s="251"/>
    </row>
    <row r="744" spans="1:6">
      <c r="A744" s="228" t="s">
        <v>221</v>
      </c>
      <c r="B744" s="1115" t="s">
        <v>247</v>
      </c>
      <c r="C744" s="1116"/>
      <c r="D744" s="1116"/>
      <c r="E744" s="1116"/>
      <c r="F744" s="1117"/>
    </row>
    <row r="745" spans="1:6">
      <c r="A745" s="555" t="s">
        <v>19</v>
      </c>
      <c r="B745" s="540" t="s">
        <v>248</v>
      </c>
      <c r="C745" s="524"/>
      <c r="D745" s="531"/>
      <c r="E745" s="532"/>
      <c r="F745" s="532"/>
    </row>
    <row r="746" spans="1:6" ht="42.75">
      <c r="A746" s="555"/>
      <c r="B746" s="561" t="s">
        <v>249</v>
      </c>
      <c r="C746" s="524"/>
      <c r="D746" s="531"/>
      <c r="E746" s="532"/>
      <c r="F746" s="532"/>
    </row>
    <row r="747" spans="1:6" ht="28.5">
      <c r="A747" s="555"/>
      <c r="B747" s="561" t="s">
        <v>250</v>
      </c>
      <c r="C747" s="524"/>
      <c r="D747" s="531"/>
      <c r="E747" s="532"/>
      <c r="F747" s="532"/>
    </row>
    <row r="748" spans="1:6">
      <c r="A748" s="555"/>
      <c r="B748" s="527" t="s">
        <v>473</v>
      </c>
      <c r="C748" s="524" t="s">
        <v>212</v>
      </c>
      <c r="D748" s="531">
        <v>380</v>
      </c>
      <c r="E748" s="564"/>
      <c r="F748" s="532"/>
    </row>
    <row r="749" spans="1:6" ht="30">
      <c r="A749" s="555" t="s">
        <v>18</v>
      </c>
      <c r="B749" s="540" t="s">
        <v>474</v>
      </c>
      <c r="C749" s="524"/>
      <c r="D749" s="531"/>
      <c r="E749" s="532"/>
      <c r="F749" s="532"/>
    </row>
    <row r="750" spans="1:6" ht="57">
      <c r="A750" s="555"/>
      <c r="B750" s="561" t="s">
        <v>253</v>
      </c>
      <c r="C750" s="524"/>
      <c r="D750" s="531"/>
      <c r="E750" s="532"/>
      <c r="F750" s="532"/>
    </row>
    <row r="751" spans="1:6" ht="28.5">
      <c r="A751" s="555"/>
      <c r="B751" s="561" t="s">
        <v>250</v>
      </c>
      <c r="C751" s="524"/>
      <c r="D751" s="531"/>
      <c r="E751" s="532"/>
      <c r="F751" s="532"/>
    </row>
    <row r="752" spans="1:6">
      <c r="A752" s="555"/>
      <c r="B752" s="527" t="s">
        <v>473</v>
      </c>
      <c r="C752" s="524" t="s">
        <v>212</v>
      </c>
      <c r="D752" s="531">
        <v>380</v>
      </c>
      <c r="E752" s="564"/>
      <c r="F752" s="532"/>
    </row>
    <row r="753" spans="1:6">
      <c r="A753" s="555" t="s">
        <v>23</v>
      </c>
      <c r="B753" s="540" t="s">
        <v>254</v>
      </c>
      <c r="C753" s="524"/>
      <c r="D753" s="584"/>
      <c r="E753" s="532"/>
      <c r="F753" s="532"/>
    </row>
    <row r="754" spans="1:6" ht="85.5">
      <c r="A754" s="555"/>
      <c r="B754" s="527" t="s">
        <v>255</v>
      </c>
      <c r="C754" s="524"/>
      <c r="D754" s="584"/>
      <c r="E754" s="532"/>
      <c r="F754" s="532"/>
    </row>
    <row r="755" spans="1:6">
      <c r="A755" s="555"/>
      <c r="B755" s="585" t="s">
        <v>256</v>
      </c>
      <c r="C755" s="524" t="s">
        <v>6</v>
      </c>
      <c r="D755" s="531">
        <v>1</v>
      </c>
      <c r="E755" s="564"/>
      <c r="F755" s="532"/>
    </row>
    <row r="756" spans="1:6">
      <c r="A756" s="555" t="s">
        <v>24</v>
      </c>
      <c r="B756" s="545" t="s">
        <v>257</v>
      </c>
      <c r="C756" s="524"/>
      <c r="D756" s="531"/>
      <c r="E756" s="532"/>
      <c r="F756" s="526"/>
    </row>
    <row r="757" spans="1:6" ht="99.75">
      <c r="A757" s="555"/>
      <c r="B757" s="527" t="s">
        <v>475</v>
      </c>
      <c r="C757" s="524"/>
      <c r="D757" s="528"/>
      <c r="E757" s="532"/>
      <c r="F757" s="526"/>
    </row>
    <row r="758" spans="1:6">
      <c r="A758" s="555"/>
      <c r="B758" s="527" t="s">
        <v>259</v>
      </c>
      <c r="C758" s="524" t="s">
        <v>260</v>
      </c>
      <c r="D758" s="531">
        <v>25</v>
      </c>
      <c r="E758" s="564"/>
      <c r="F758" s="532"/>
    </row>
    <row r="759" spans="1:6" ht="30">
      <c r="A759" s="555" t="s">
        <v>221</v>
      </c>
      <c r="B759" s="540" t="s">
        <v>476</v>
      </c>
      <c r="C759" s="524"/>
      <c r="D759" s="531"/>
      <c r="E759" s="532"/>
      <c r="F759" s="526"/>
    </row>
    <row r="760" spans="1:6" ht="42.75">
      <c r="A760" s="555"/>
      <c r="B760" s="527" t="s">
        <v>477</v>
      </c>
      <c r="C760" s="524"/>
      <c r="D760" s="528"/>
      <c r="E760" s="532"/>
      <c r="F760" s="526"/>
    </row>
    <row r="761" spans="1:6" ht="16.5" thickBot="1">
      <c r="A761" s="556"/>
      <c r="B761" s="534" t="s">
        <v>478</v>
      </c>
      <c r="C761" s="535" t="s">
        <v>6</v>
      </c>
      <c r="D761" s="536">
        <v>5</v>
      </c>
      <c r="E761" s="583"/>
      <c r="F761" s="560"/>
    </row>
    <row r="762" spans="1:6" ht="16.5" thickBot="1">
      <c r="A762" s="345"/>
      <c r="B762" s="217" t="s">
        <v>261</v>
      </c>
      <c r="C762" s="217"/>
      <c r="D762" s="218"/>
      <c r="E762" s="221"/>
      <c r="F762" s="222"/>
    </row>
    <row r="763" spans="1:6" ht="16.5" thickBot="1">
      <c r="A763" s="248"/>
      <c r="B763" s="249"/>
      <c r="C763" s="250"/>
      <c r="D763" s="226"/>
      <c r="E763" s="251"/>
      <c r="F763" s="251"/>
    </row>
    <row r="764" spans="1:6">
      <c r="A764" s="586"/>
      <c r="B764" s="1116" t="s">
        <v>42</v>
      </c>
      <c r="C764" s="1116"/>
      <c r="D764" s="1116"/>
      <c r="E764" s="1116"/>
      <c r="F764" s="1117"/>
    </row>
    <row r="765" spans="1:6">
      <c r="A765" s="587"/>
      <c r="B765" s="1183" t="s">
        <v>479</v>
      </c>
      <c r="C765" s="1183"/>
      <c r="D765" s="1183"/>
      <c r="E765" s="1183"/>
      <c r="F765" s="1183"/>
    </row>
    <row r="766" spans="1:6">
      <c r="A766" s="588" t="str">
        <f>A612</f>
        <v>1.</v>
      </c>
      <c r="B766" s="589" t="s">
        <v>207</v>
      </c>
      <c r="C766" s="590"/>
      <c r="D766" s="591"/>
      <c r="E766" s="592"/>
      <c r="F766" s="593"/>
    </row>
    <row r="767" spans="1:6">
      <c r="A767" s="588" t="str">
        <f>A619</f>
        <v>2.</v>
      </c>
      <c r="B767" s="589" t="s">
        <v>7</v>
      </c>
      <c r="C767" s="590"/>
      <c r="D767" s="591"/>
      <c r="E767" s="592"/>
      <c r="F767" s="593"/>
    </row>
    <row r="768" spans="1:6">
      <c r="A768" s="594" t="s">
        <v>18</v>
      </c>
      <c r="B768" s="589" t="s">
        <v>223</v>
      </c>
      <c r="C768" s="589"/>
      <c r="D768" s="589"/>
      <c r="E768" s="589"/>
      <c r="F768" s="595"/>
    </row>
    <row r="769" spans="1:6">
      <c r="A769" s="588" t="s">
        <v>22</v>
      </c>
      <c r="B769" s="589" t="s">
        <v>228</v>
      </c>
      <c r="C769" s="590"/>
      <c r="D769" s="591"/>
      <c r="E769" s="592"/>
      <c r="F769" s="593"/>
    </row>
    <row r="770" spans="1:6">
      <c r="A770" s="588" t="s">
        <v>23</v>
      </c>
      <c r="B770" s="589" t="s">
        <v>242</v>
      </c>
      <c r="C770" s="590"/>
      <c r="D770" s="591"/>
      <c r="E770" s="592"/>
      <c r="F770" s="593"/>
    </row>
    <row r="771" spans="1:6">
      <c r="A771" s="588" t="str">
        <f>A744</f>
        <v>6.</v>
      </c>
      <c r="B771" s="589" t="s">
        <v>247</v>
      </c>
      <c r="C771" s="590"/>
      <c r="D771" s="591"/>
      <c r="E771" s="592"/>
      <c r="F771" s="593"/>
    </row>
    <row r="772" spans="1:6" ht="15.75" customHeight="1" thickBot="1">
      <c r="A772" s="596"/>
      <c r="B772" s="597"/>
      <c r="C772" s="320"/>
      <c r="D772" s="321"/>
      <c r="E772" s="322"/>
      <c r="F772" s="323"/>
    </row>
    <row r="773" spans="1:6" ht="16.5" thickBot="1">
      <c r="A773" s="1112" t="s">
        <v>480</v>
      </c>
      <c r="B773" s="1113"/>
      <c r="C773" s="1113"/>
      <c r="D773" s="1113"/>
      <c r="E773" s="1114"/>
      <c r="F773" s="390"/>
    </row>
    <row r="774" spans="1:6" ht="16.5" thickBot="1">
      <c r="A774" s="295"/>
    </row>
    <row r="775" spans="1:6" ht="16.5" thickBot="1">
      <c r="A775" s="783" t="s">
        <v>11</v>
      </c>
      <c r="B775" s="773" t="s">
        <v>622</v>
      </c>
      <c r="C775" s="784"/>
      <c r="D775" s="784"/>
      <c r="E775" s="784"/>
      <c r="F775" s="785"/>
    </row>
    <row r="776" spans="1:6">
      <c r="A776" s="786" t="s">
        <v>317</v>
      </c>
      <c r="B776" s="787" t="s">
        <v>207</v>
      </c>
      <c r="C776" s="1090"/>
      <c r="D776" s="1090"/>
      <c r="E776" s="1090"/>
      <c r="F776" s="1090"/>
    </row>
    <row r="777" spans="1:6">
      <c r="A777" s="819" t="s">
        <v>318</v>
      </c>
      <c r="B777" s="779" t="s">
        <v>623</v>
      </c>
      <c r="C777" s="780" t="s">
        <v>21</v>
      </c>
      <c r="D777" s="781">
        <f>635+2450+735+420+655</f>
        <v>4895</v>
      </c>
      <c r="E777" s="782"/>
      <c r="F777" s="782"/>
    </row>
    <row r="778" spans="1:6" ht="16.5" thickBot="1">
      <c r="A778" s="820" t="s">
        <v>320</v>
      </c>
      <c r="B778" s="788" t="s">
        <v>624</v>
      </c>
      <c r="C778" s="789" t="s">
        <v>21</v>
      </c>
      <c r="D778" s="790">
        <f>+D777</f>
        <v>4895</v>
      </c>
      <c r="E778" s="791"/>
      <c r="F778" s="791"/>
    </row>
    <row r="779" spans="1:6" ht="16.5" thickBot="1">
      <c r="A779" s="297"/>
      <c r="B779" s="776" t="s">
        <v>625</v>
      </c>
      <c r="C779" s="777"/>
      <c r="D779" s="777"/>
      <c r="E779" s="792"/>
      <c r="F779" s="793"/>
    </row>
    <row r="780" spans="1:6">
      <c r="A780" s="786" t="s">
        <v>322</v>
      </c>
      <c r="B780" s="787" t="s">
        <v>7</v>
      </c>
      <c r="C780" s="1090"/>
      <c r="D780" s="1090"/>
      <c r="E780" s="1090"/>
      <c r="F780" s="1090"/>
    </row>
    <row r="781" spans="1:6" ht="16.5">
      <c r="A781" s="819" t="s">
        <v>323</v>
      </c>
      <c r="B781" s="794" t="s">
        <v>626</v>
      </c>
      <c r="C781" s="780" t="s">
        <v>370</v>
      </c>
      <c r="D781" s="781">
        <f>(635*1*0.3+(2450+735+420+655)*0.3*0.5)*0.9</f>
        <v>746.55000000000007</v>
      </c>
      <c r="E781" s="782"/>
      <c r="F781" s="782"/>
    </row>
    <row r="782" spans="1:6" ht="28.5">
      <c r="A782" s="819" t="s">
        <v>325</v>
      </c>
      <c r="B782" s="795" t="s">
        <v>627</v>
      </c>
      <c r="C782" s="780" t="s">
        <v>370</v>
      </c>
      <c r="D782" s="781">
        <f>(635*1*0.3+(2450+735+420+655)*0.3*0.5)*0.1</f>
        <v>82.95</v>
      </c>
      <c r="E782" s="782"/>
      <c r="F782" s="782"/>
    </row>
    <row r="783" spans="1:6" ht="16.5">
      <c r="A783" s="819" t="s">
        <v>327</v>
      </c>
      <c r="B783" s="795" t="s">
        <v>628</v>
      </c>
      <c r="C783" s="780" t="s">
        <v>369</v>
      </c>
      <c r="D783" s="781">
        <f>+D777*0.3</f>
        <v>1468.5</v>
      </c>
      <c r="E783" s="782"/>
      <c r="F783" s="782"/>
    </row>
    <row r="784" spans="1:6" ht="15.75" customHeight="1">
      <c r="A784" s="819" t="s">
        <v>629</v>
      </c>
      <c r="B784" s="795" t="s">
        <v>337</v>
      </c>
      <c r="C784" s="780" t="s">
        <v>370</v>
      </c>
      <c r="D784" s="781">
        <f>+D783*0.1</f>
        <v>146.85</v>
      </c>
      <c r="E784" s="782"/>
      <c r="F784" s="782"/>
    </row>
    <row r="785" spans="1:6" ht="18" customHeight="1">
      <c r="A785" s="819" t="s">
        <v>630</v>
      </c>
      <c r="B785" s="795" t="s">
        <v>30</v>
      </c>
      <c r="C785" s="780" t="s">
        <v>370</v>
      </c>
      <c r="D785" s="781">
        <f>+D783*0.2</f>
        <v>293.7</v>
      </c>
      <c r="E785" s="782"/>
      <c r="F785" s="782"/>
    </row>
    <row r="786" spans="1:6" ht="16.5">
      <c r="A786" s="819" t="s">
        <v>631</v>
      </c>
      <c r="B786" s="795" t="s">
        <v>632</v>
      </c>
      <c r="C786" s="780" t="s">
        <v>370</v>
      </c>
      <c r="D786" s="781">
        <f>+D781+D782-D784-D785-D787</f>
        <v>315.52500000000009</v>
      </c>
      <c r="E786" s="782"/>
      <c r="F786" s="782"/>
    </row>
    <row r="787" spans="1:6" ht="15.75" customHeight="1" thickBot="1">
      <c r="A787" s="819" t="s">
        <v>341</v>
      </c>
      <c r="B787" s="795" t="s">
        <v>342</v>
      </c>
      <c r="C787" s="780" t="s">
        <v>370</v>
      </c>
      <c r="D787" s="781">
        <f>+D783*0.05</f>
        <v>73.424999999999997</v>
      </c>
      <c r="E787" s="782"/>
      <c r="F787" s="782"/>
    </row>
    <row r="788" spans="1:6" ht="16.5" thickBot="1">
      <c r="A788" s="297"/>
      <c r="B788" s="776" t="s">
        <v>168</v>
      </c>
      <c r="C788" s="777"/>
      <c r="D788" s="777"/>
      <c r="E788" s="792"/>
      <c r="F788" s="793"/>
    </row>
    <row r="789" spans="1:6">
      <c r="A789" s="786" t="s">
        <v>329</v>
      </c>
      <c r="B789" s="797" t="s">
        <v>223</v>
      </c>
      <c r="C789" s="1091"/>
      <c r="D789" s="1091"/>
      <c r="E789" s="1091"/>
      <c r="F789" s="1091"/>
    </row>
    <row r="790" spans="1:6" ht="17.25" thickBot="1">
      <c r="A790" s="819" t="s">
        <v>344</v>
      </c>
      <c r="B790" s="795" t="s">
        <v>633</v>
      </c>
      <c r="C790" s="780" t="s">
        <v>369</v>
      </c>
      <c r="D790" s="796">
        <f>+D781*0.1*1</f>
        <v>74.655000000000015</v>
      </c>
      <c r="E790" s="782"/>
      <c r="F790" s="782"/>
    </row>
    <row r="791" spans="1:6" ht="16.5" thickBot="1">
      <c r="A791" s="297"/>
      <c r="B791" s="776" t="s">
        <v>227</v>
      </c>
      <c r="C791" s="777"/>
      <c r="D791" s="777"/>
      <c r="E791" s="792"/>
      <c r="F791" s="793"/>
    </row>
    <row r="792" spans="1:6">
      <c r="A792" s="803" t="s">
        <v>343</v>
      </c>
      <c r="B792" s="804" t="s">
        <v>347</v>
      </c>
      <c r="C792" s="805"/>
      <c r="D792" s="805"/>
      <c r="E792" s="805"/>
      <c r="F792" s="805"/>
    </row>
    <row r="793" spans="1:6" ht="71.25">
      <c r="A793" s="821" t="s">
        <v>344</v>
      </c>
      <c r="B793" s="806" t="s">
        <v>634</v>
      </c>
      <c r="C793" s="807"/>
      <c r="D793" s="808"/>
      <c r="E793" s="809"/>
      <c r="F793" s="810"/>
    </row>
    <row r="794" spans="1:6">
      <c r="A794" s="821"/>
      <c r="B794" s="806" t="s">
        <v>635</v>
      </c>
      <c r="C794" s="807" t="s">
        <v>21</v>
      </c>
      <c r="D794" s="808">
        <v>635</v>
      </c>
      <c r="E794" s="809"/>
      <c r="F794" s="810"/>
    </row>
    <row r="795" spans="1:6">
      <c r="A795" s="821"/>
      <c r="B795" s="806" t="s">
        <v>636</v>
      </c>
      <c r="C795" s="807" t="s">
        <v>21</v>
      </c>
      <c r="D795" s="808">
        <v>2450</v>
      </c>
      <c r="E795" s="809"/>
      <c r="F795" s="810"/>
    </row>
    <row r="796" spans="1:6">
      <c r="A796" s="821"/>
      <c r="B796" s="806" t="s">
        <v>637</v>
      </c>
      <c r="C796" s="807" t="s">
        <v>21</v>
      </c>
      <c r="D796" s="808">
        <v>735</v>
      </c>
      <c r="E796" s="809"/>
      <c r="F796" s="810"/>
    </row>
    <row r="797" spans="1:6">
      <c r="A797" s="821"/>
      <c r="B797" s="806" t="s">
        <v>638</v>
      </c>
      <c r="C797" s="807" t="s">
        <v>21</v>
      </c>
      <c r="D797" s="808">
        <v>420</v>
      </c>
      <c r="E797" s="809"/>
      <c r="F797" s="810"/>
    </row>
    <row r="798" spans="1:6">
      <c r="A798" s="821"/>
      <c r="B798" s="806" t="s">
        <v>639</v>
      </c>
      <c r="C798" s="807" t="s">
        <v>21</v>
      </c>
      <c r="D798" s="808">
        <v>655</v>
      </c>
      <c r="E798" s="809"/>
      <c r="F798" s="810"/>
    </row>
    <row r="799" spans="1:6" ht="57">
      <c r="A799" s="821" t="s">
        <v>640</v>
      </c>
      <c r="B799" s="806" t="s">
        <v>641</v>
      </c>
      <c r="C799" s="807" t="s">
        <v>1</v>
      </c>
      <c r="D799" s="808">
        <v>372</v>
      </c>
      <c r="E799" s="809"/>
      <c r="F799" s="809"/>
    </row>
    <row r="800" spans="1:6" ht="99.75">
      <c r="A800" s="821" t="s">
        <v>642</v>
      </c>
      <c r="B800" s="806" t="s">
        <v>643</v>
      </c>
      <c r="C800" s="807" t="s">
        <v>1</v>
      </c>
      <c r="D800" s="808">
        <v>8870</v>
      </c>
      <c r="E800" s="809"/>
      <c r="F800" s="809"/>
    </row>
    <row r="801" spans="1:6" ht="85.5">
      <c r="A801" s="821" t="s">
        <v>644</v>
      </c>
      <c r="B801" s="806" t="s">
        <v>645</v>
      </c>
      <c r="C801" s="807" t="s">
        <v>1</v>
      </c>
      <c r="D801" s="808">
        <v>34</v>
      </c>
      <c r="E801" s="809"/>
      <c r="F801" s="809"/>
    </row>
    <row r="802" spans="1:6" ht="71.25">
      <c r="A802" s="821" t="s">
        <v>646</v>
      </c>
      <c r="B802" s="806" t="s">
        <v>647</v>
      </c>
      <c r="C802" s="807" t="s">
        <v>1</v>
      </c>
      <c r="D802" s="808">
        <v>34</v>
      </c>
      <c r="E802" s="809"/>
      <c r="F802" s="809"/>
    </row>
    <row r="803" spans="1:6" ht="71.25">
      <c r="A803" s="821" t="s">
        <v>648</v>
      </c>
      <c r="B803" s="806" t="s">
        <v>649</v>
      </c>
      <c r="C803" s="807" t="s">
        <v>1</v>
      </c>
      <c r="D803" s="808">
        <v>10</v>
      </c>
      <c r="E803" s="809"/>
      <c r="F803" s="809"/>
    </row>
    <row r="804" spans="1:6" ht="85.5">
      <c r="A804" s="822" t="s">
        <v>650</v>
      </c>
      <c r="B804" s="811" t="s">
        <v>651</v>
      </c>
      <c r="C804" s="807" t="s">
        <v>1</v>
      </c>
      <c r="D804" s="808">
        <v>1</v>
      </c>
      <c r="E804" s="809"/>
      <c r="F804" s="809"/>
    </row>
    <row r="805" spans="1:6" ht="71.25">
      <c r="A805" s="823" t="s">
        <v>652</v>
      </c>
      <c r="B805" s="811" t="s">
        <v>653</v>
      </c>
      <c r="C805" s="807" t="s">
        <v>1</v>
      </c>
      <c r="D805" s="808">
        <v>1</v>
      </c>
      <c r="E805" s="809"/>
      <c r="F805" s="809"/>
    </row>
    <row r="806" spans="1:6" ht="71.25">
      <c r="A806" s="823" t="s">
        <v>654</v>
      </c>
      <c r="B806" s="811" t="s">
        <v>655</v>
      </c>
      <c r="C806" s="807" t="s">
        <v>1</v>
      </c>
      <c r="D806" s="808">
        <v>1</v>
      </c>
      <c r="E806" s="809"/>
      <c r="F806" s="809"/>
    </row>
    <row r="807" spans="1:6" ht="57">
      <c r="A807" s="823" t="s">
        <v>656</v>
      </c>
      <c r="B807" s="811" t="s">
        <v>657</v>
      </c>
      <c r="C807" s="807"/>
      <c r="D807" s="808"/>
      <c r="E807" s="809"/>
      <c r="F807" s="809"/>
    </row>
    <row r="808" spans="1:6">
      <c r="A808" s="823"/>
      <c r="B808" s="812" t="s">
        <v>658</v>
      </c>
      <c r="C808" s="813" t="s">
        <v>21</v>
      </c>
      <c r="D808" s="814">
        <v>1010</v>
      </c>
      <c r="E808" s="809"/>
      <c r="F808" s="815"/>
    </row>
    <row r="809" spans="1:6">
      <c r="A809" s="823"/>
      <c r="B809" s="812" t="s">
        <v>659</v>
      </c>
      <c r="C809" s="816" t="s">
        <v>21</v>
      </c>
      <c r="D809" s="814">
        <v>650</v>
      </c>
      <c r="E809" s="809"/>
      <c r="F809" s="815"/>
    </row>
    <row r="810" spans="1:6">
      <c r="A810" s="823"/>
      <c r="B810" s="812" t="s">
        <v>660</v>
      </c>
      <c r="C810" s="816" t="s">
        <v>21</v>
      </c>
      <c r="D810" s="814">
        <v>420</v>
      </c>
      <c r="E810" s="809"/>
      <c r="F810" s="817"/>
    </row>
    <row r="811" spans="1:6" ht="16.5" thickBot="1">
      <c r="A811" s="823"/>
      <c r="B811" s="812" t="s">
        <v>661</v>
      </c>
      <c r="C811" s="816" t="s">
        <v>21</v>
      </c>
      <c r="D811" s="818">
        <v>220</v>
      </c>
      <c r="E811" s="815"/>
      <c r="F811" s="815"/>
    </row>
    <row r="812" spans="1:6" ht="16.5" thickBot="1">
      <c r="A812" s="297"/>
      <c r="B812" s="776" t="s">
        <v>662</v>
      </c>
      <c r="C812" s="777"/>
      <c r="D812" s="777"/>
      <c r="E812" s="792"/>
      <c r="F812" s="793"/>
    </row>
    <row r="813" spans="1:6">
      <c r="A813" s="778" t="s">
        <v>346</v>
      </c>
      <c r="B813" s="824" t="s">
        <v>247</v>
      </c>
      <c r="C813" s="1092"/>
      <c r="D813" s="1092"/>
      <c r="E813" s="1092"/>
      <c r="F813" s="1092"/>
    </row>
    <row r="814" spans="1:6">
      <c r="A814" s="819" t="s">
        <v>348</v>
      </c>
      <c r="B814" s="825" t="s">
        <v>663</v>
      </c>
      <c r="C814" s="789" t="s">
        <v>21</v>
      </c>
      <c r="D814" s="790">
        <v>45</v>
      </c>
      <c r="E814" s="791"/>
      <c r="F814" s="791"/>
    </row>
    <row r="815" spans="1:6">
      <c r="A815" s="819" t="s">
        <v>354</v>
      </c>
      <c r="B815" s="794" t="s">
        <v>382</v>
      </c>
      <c r="C815" s="789" t="s">
        <v>383</v>
      </c>
      <c r="D815" s="790">
        <v>1</v>
      </c>
      <c r="E815" s="791"/>
      <c r="F815" s="791"/>
    </row>
    <row r="816" spans="1:6" ht="15.75" customHeight="1">
      <c r="A816" s="819" t="s">
        <v>356</v>
      </c>
      <c r="B816" s="826" t="s">
        <v>385</v>
      </c>
      <c r="C816" s="789" t="s">
        <v>383</v>
      </c>
      <c r="D816" s="781">
        <v>1</v>
      </c>
      <c r="E816" s="782"/>
      <c r="F816" s="782"/>
    </row>
    <row r="817" spans="1:6" ht="16.5" thickBot="1">
      <c r="A817" s="819" t="s">
        <v>358</v>
      </c>
      <c r="B817" s="827" t="s">
        <v>664</v>
      </c>
      <c r="C817" s="789" t="s">
        <v>21</v>
      </c>
      <c r="D817" s="790">
        <v>635</v>
      </c>
      <c r="E817" s="791"/>
      <c r="F817" s="791"/>
    </row>
    <row r="818" spans="1:6" ht="16.5" thickBot="1">
      <c r="A818" s="830"/>
      <c r="B818" s="831" t="s">
        <v>665</v>
      </c>
      <c r="C818" s="832"/>
      <c r="D818" s="832"/>
      <c r="E818" s="828"/>
      <c r="F818" s="829"/>
    </row>
    <row r="819" spans="1:6">
      <c r="A819" s="798"/>
      <c r="B819" s="799"/>
      <c r="C819" s="800"/>
      <c r="D819" s="801"/>
      <c r="E819" s="802"/>
      <c r="F819" s="802"/>
    </row>
    <row r="820" spans="1:6">
      <c r="A820" s="834"/>
      <c r="B820" s="1093" t="s">
        <v>667</v>
      </c>
      <c r="C820" s="1094"/>
      <c r="D820" s="1094"/>
      <c r="E820" s="835"/>
      <c r="F820" s="836"/>
    </row>
    <row r="821" spans="1:6">
      <c r="A821" s="833"/>
      <c r="B821" s="1088" t="str">
        <f>+B776</f>
        <v>ГЕОДЕТСКИ РАДОВИ</v>
      </c>
      <c r="C821" s="1089"/>
      <c r="D821" s="1089"/>
      <c r="E821" s="1079"/>
      <c r="F821" s="1079"/>
    </row>
    <row r="822" spans="1:6">
      <c r="A822" s="833"/>
      <c r="B822" s="1088" t="str">
        <f>+B780</f>
        <v>ЗЕМЉАНИ РАДОВИ</v>
      </c>
      <c r="C822" s="1089"/>
      <c r="D822" s="1089"/>
      <c r="E822" s="1079"/>
      <c r="F822" s="1079"/>
    </row>
    <row r="823" spans="1:6">
      <c r="A823" s="833"/>
      <c r="B823" s="1077" t="str">
        <f>+B789</f>
        <v>ТЕСАРСКИ РАДОВИ</v>
      </c>
      <c r="C823" s="1078"/>
      <c r="D823" s="1078"/>
      <c r="E823" s="1079"/>
      <c r="F823" s="1079"/>
    </row>
    <row r="824" spans="1:6">
      <c r="A824" s="833"/>
      <c r="B824" s="1077" t="str">
        <f>+B792</f>
        <v>ИНСТАЛАТЕРСКИ РАДОВИ</v>
      </c>
      <c r="C824" s="1078"/>
      <c r="D824" s="1078"/>
      <c r="E824" s="1079"/>
      <c r="F824" s="1079"/>
    </row>
    <row r="825" spans="1:6" ht="16.5" thickBot="1">
      <c r="A825" s="837"/>
      <c r="B825" s="1080" t="str">
        <f>+B813</f>
        <v>ОСТАЛИ РАДОВИ</v>
      </c>
      <c r="C825" s="1081"/>
      <c r="D825" s="1081"/>
      <c r="E825" s="1082"/>
      <c r="F825" s="1082"/>
    </row>
    <row r="826" spans="1:6" ht="16.5" thickBot="1">
      <c r="A826" s="838"/>
      <c r="B826" s="1083" t="s">
        <v>666</v>
      </c>
      <c r="C826" s="1084"/>
      <c r="D826" s="1085"/>
      <c r="E826" s="1086"/>
      <c r="F826" s="1087"/>
    </row>
    <row r="827" spans="1:6" ht="16.5" thickBot="1">
      <c r="A827" s="295"/>
    </row>
    <row r="828" spans="1:6">
      <c r="A828" s="586"/>
      <c r="B828" s="1171" t="s">
        <v>481</v>
      </c>
      <c r="C828" s="1172"/>
      <c r="D828" s="1172"/>
      <c r="E828" s="1172"/>
      <c r="F828" s="1173"/>
    </row>
    <row r="829" spans="1:6">
      <c r="A829" s="598" t="s">
        <v>13</v>
      </c>
      <c r="B829" s="589" t="s">
        <v>368</v>
      </c>
      <c r="C829" s="589"/>
      <c r="D829" s="589"/>
      <c r="E829" s="589"/>
      <c r="F829" s="595"/>
    </row>
    <row r="830" spans="1:6">
      <c r="A830" s="588" t="s">
        <v>14</v>
      </c>
      <c r="B830" s="589" t="s">
        <v>398</v>
      </c>
      <c r="C830" s="590"/>
      <c r="D830" s="591"/>
      <c r="E830" s="592"/>
      <c r="F830" s="593"/>
    </row>
    <row r="831" spans="1:6">
      <c r="A831" s="588" t="s">
        <v>15</v>
      </c>
      <c r="B831" s="1180" t="s">
        <v>489</v>
      </c>
      <c r="C831" s="1181"/>
      <c r="D831" s="1181"/>
      <c r="E831" s="1182"/>
      <c r="F831" s="593"/>
    </row>
    <row r="832" spans="1:6">
      <c r="A832" s="594" t="s">
        <v>16</v>
      </c>
      <c r="B832" s="589" t="s">
        <v>288</v>
      </c>
      <c r="C832" s="589"/>
      <c r="D832" s="589"/>
      <c r="E832" s="589"/>
      <c r="F832" s="595"/>
    </row>
    <row r="833" spans="1:6">
      <c r="A833" s="588" t="s">
        <v>8</v>
      </c>
      <c r="B833" s="1177" t="s">
        <v>488</v>
      </c>
      <c r="C833" s="1178"/>
      <c r="D833" s="1178"/>
      <c r="E833" s="1179"/>
      <c r="F833" s="593"/>
    </row>
    <row r="834" spans="1:6">
      <c r="A834" s="588" t="s">
        <v>9</v>
      </c>
      <c r="B834" s="589" t="s">
        <v>491</v>
      </c>
      <c r="C834" s="590"/>
      <c r="D834" s="591"/>
      <c r="E834" s="592"/>
      <c r="F834" s="593"/>
    </row>
    <row r="835" spans="1:6">
      <c r="A835" s="588" t="s">
        <v>10</v>
      </c>
      <c r="B835" s="589" t="s">
        <v>492</v>
      </c>
      <c r="C835" s="590"/>
      <c r="D835" s="591"/>
      <c r="E835" s="592"/>
      <c r="F835" s="593"/>
    </row>
    <row r="836" spans="1:6" ht="16.5" thickBot="1">
      <c r="A836" s="656" t="s">
        <v>11</v>
      </c>
      <c r="B836" s="597" t="s">
        <v>622</v>
      </c>
      <c r="C836" s="320"/>
      <c r="D836" s="321"/>
      <c r="E836" s="322"/>
      <c r="F836" s="323"/>
    </row>
    <row r="837" spans="1:6" ht="16.5" thickBot="1">
      <c r="A837" s="1112" t="s">
        <v>719</v>
      </c>
      <c r="B837" s="1113"/>
      <c r="C837" s="1113"/>
      <c r="D837" s="1113"/>
      <c r="E837" s="1114"/>
      <c r="F837" s="390"/>
    </row>
    <row r="838" spans="1:6">
      <c r="A838" s="295"/>
    </row>
    <row r="839" spans="1:6">
      <c r="A839" s="295"/>
    </row>
    <row r="840" spans="1:6">
      <c r="A840" s="295"/>
    </row>
    <row r="841" spans="1:6">
      <c r="A841" s="295"/>
    </row>
    <row r="842" spans="1:6">
      <c r="A842" s="295"/>
    </row>
    <row r="843" spans="1:6">
      <c r="A843" s="295"/>
    </row>
    <row r="844" spans="1:6">
      <c r="A844" s="295"/>
    </row>
    <row r="845" spans="1:6">
      <c r="A845" s="295"/>
    </row>
    <row r="846" spans="1:6">
      <c r="A846" s="295"/>
    </row>
    <row r="847" spans="1:6">
      <c r="A847" s="295"/>
    </row>
    <row r="848" spans="1:6">
      <c r="A848" s="295"/>
    </row>
    <row r="849" spans="1:1">
      <c r="A849" s="295"/>
    </row>
    <row r="850" spans="1:1">
      <c r="A850" s="295"/>
    </row>
    <row r="851" spans="1:1">
      <c r="A851" s="295"/>
    </row>
    <row r="852" spans="1:1">
      <c r="A852" s="295"/>
    </row>
    <row r="853" spans="1:1">
      <c r="A853" s="295"/>
    </row>
    <row r="854" spans="1:1">
      <c r="A854" s="295"/>
    </row>
    <row r="855" spans="1:1">
      <c r="A855" s="295"/>
    </row>
    <row r="856" spans="1:1">
      <c r="A856" s="295"/>
    </row>
    <row r="857" spans="1:1">
      <c r="A857" s="295"/>
    </row>
    <row r="858" spans="1:1">
      <c r="A858" s="295"/>
    </row>
    <row r="859" spans="1:1">
      <c r="A859" s="295"/>
    </row>
    <row r="860" spans="1:1">
      <c r="A860" s="295"/>
    </row>
    <row r="861" spans="1:1">
      <c r="A861" s="295"/>
    </row>
    <row r="862" spans="1:1">
      <c r="A862" s="295"/>
    </row>
    <row r="863" spans="1:1">
      <c r="A863" s="295"/>
    </row>
    <row r="864" spans="1:1">
      <c r="A864" s="295"/>
    </row>
    <row r="865" spans="1:1">
      <c r="A865" s="295"/>
    </row>
    <row r="866" spans="1:1">
      <c r="A866" s="295"/>
    </row>
    <row r="867" spans="1:1">
      <c r="A867" s="295"/>
    </row>
    <row r="868" spans="1:1">
      <c r="A868" s="295"/>
    </row>
    <row r="869" spans="1:1">
      <c r="A869" s="295"/>
    </row>
    <row r="870" spans="1:1">
      <c r="A870" s="295"/>
    </row>
    <row r="871" spans="1:1">
      <c r="A871" s="295"/>
    </row>
    <row r="872" spans="1:1">
      <c r="A872" s="295"/>
    </row>
    <row r="873" spans="1:1">
      <c r="A873" s="295"/>
    </row>
    <row r="874" spans="1:1">
      <c r="A874" s="295"/>
    </row>
    <row r="875" spans="1:1">
      <c r="A875" s="295"/>
    </row>
    <row r="876" spans="1:1">
      <c r="A876" s="295"/>
    </row>
    <row r="877" spans="1:1">
      <c r="A877" s="295"/>
    </row>
    <row r="878" spans="1:1">
      <c r="A878" s="295"/>
    </row>
  </sheetData>
  <mergeCells count="98">
    <mergeCell ref="B828:F828"/>
    <mergeCell ref="A837:E837"/>
    <mergeCell ref="B208:F208"/>
    <mergeCell ref="B833:E833"/>
    <mergeCell ref="B831:E831"/>
    <mergeCell ref="B744:F744"/>
    <mergeCell ref="B764:F764"/>
    <mergeCell ref="B765:F765"/>
    <mergeCell ref="A773:E773"/>
    <mergeCell ref="B677:F677"/>
    <mergeCell ref="B727:F727"/>
    <mergeCell ref="B612:F612"/>
    <mergeCell ref="B619:F619"/>
    <mergeCell ref="B670:F670"/>
    <mergeCell ref="B216:F216"/>
    <mergeCell ref="B243:F243"/>
    <mergeCell ref="B74:D74"/>
    <mergeCell ref="B75:D75"/>
    <mergeCell ref="B76:D76"/>
    <mergeCell ref="B71:D71"/>
    <mergeCell ref="B72:D72"/>
    <mergeCell ref="B73:D73"/>
    <mergeCell ref="C56:F56"/>
    <mergeCell ref="B68:D68"/>
    <mergeCell ref="B69:D69"/>
    <mergeCell ref="B70:D70"/>
    <mergeCell ref="A9:F9"/>
    <mergeCell ref="A10:F10"/>
    <mergeCell ref="A12:F12"/>
    <mergeCell ref="A13:F13"/>
    <mergeCell ref="A14:F16"/>
    <mergeCell ref="C39:F39"/>
    <mergeCell ref="C51:F51"/>
    <mergeCell ref="C20:F20"/>
    <mergeCell ref="C25:F25"/>
    <mergeCell ref="C30:F30"/>
    <mergeCell ref="A1:F2"/>
    <mergeCell ref="A3:F3"/>
    <mergeCell ref="A4:F4"/>
    <mergeCell ref="A6:F6"/>
    <mergeCell ref="A7:F7"/>
    <mergeCell ref="B136:F136"/>
    <mergeCell ref="B144:F144"/>
    <mergeCell ref="B113:F113"/>
    <mergeCell ref="B120:F120"/>
    <mergeCell ref="B79:F79"/>
    <mergeCell ref="B86:F86"/>
    <mergeCell ref="B312:F312"/>
    <mergeCell ref="B339:F339"/>
    <mergeCell ref="B346:F346"/>
    <mergeCell ref="B250:F250"/>
    <mergeCell ref="B196:F196"/>
    <mergeCell ref="B209:F209"/>
    <mergeCell ref="B292:F292"/>
    <mergeCell ref="B305:F305"/>
    <mergeCell ref="B266:F266"/>
    <mergeCell ref="B274:F274"/>
    <mergeCell ref="B301:D301"/>
    <mergeCell ref="B398:F398"/>
    <mergeCell ref="A408:E408"/>
    <mergeCell ref="B411:F411"/>
    <mergeCell ref="B410:F410"/>
    <mergeCell ref="B359:F359"/>
    <mergeCell ref="B374:F374"/>
    <mergeCell ref="B452:F452"/>
    <mergeCell ref="B465:F465"/>
    <mergeCell ref="B480:F480"/>
    <mergeCell ref="B418:F418"/>
    <mergeCell ref="B445:F445"/>
    <mergeCell ref="B518:F518"/>
    <mergeCell ref="B525:F525"/>
    <mergeCell ref="B552:F552"/>
    <mergeCell ref="B504:F504"/>
    <mergeCell ref="A514:E514"/>
    <mergeCell ref="B826:D826"/>
    <mergeCell ref="E826:F826"/>
    <mergeCell ref="B821:D821"/>
    <mergeCell ref="E821:F821"/>
    <mergeCell ref="B822:D822"/>
    <mergeCell ref="E822:F822"/>
    <mergeCell ref="B823:D823"/>
    <mergeCell ref="E823:F823"/>
    <mergeCell ref="A8:F8"/>
    <mergeCell ref="B824:D824"/>
    <mergeCell ref="E824:F824"/>
    <mergeCell ref="B825:D825"/>
    <mergeCell ref="E825:F825"/>
    <mergeCell ref="C776:F776"/>
    <mergeCell ref="C780:F780"/>
    <mergeCell ref="C789:F789"/>
    <mergeCell ref="C813:F813"/>
    <mergeCell ref="B820:D820"/>
    <mergeCell ref="B517:F517"/>
    <mergeCell ref="B587:F587"/>
    <mergeCell ref="B599:F599"/>
    <mergeCell ref="A608:E608"/>
    <mergeCell ref="B559:F559"/>
    <mergeCell ref="B572:F57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7"/>
  <sheetViews>
    <sheetView workbookViewId="0">
      <selection activeCell="A8" sqref="A8:F8"/>
    </sheetView>
  </sheetViews>
  <sheetFormatPr defaultRowHeight="15"/>
  <cols>
    <col min="1" max="1" width="5.77734375" style="6" customWidth="1"/>
    <col min="2" max="2" width="43.77734375" customWidth="1"/>
    <col min="3" max="3" width="5.77734375" customWidth="1"/>
    <col min="4" max="5" width="10.77734375" customWidth="1"/>
    <col min="6" max="6" width="12.77734375" customWidth="1"/>
  </cols>
  <sheetData>
    <row r="1" spans="1:6">
      <c r="A1" s="1124" t="s">
        <v>170</v>
      </c>
      <c r="B1" s="1125"/>
      <c r="C1" s="1125"/>
      <c r="D1" s="1125"/>
      <c r="E1" s="1125"/>
      <c r="F1" s="1126"/>
    </row>
    <row r="2" spans="1:6">
      <c r="A2" s="1127"/>
      <c r="B2" s="1047"/>
      <c r="C2" s="1047"/>
      <c r="D2" s="1047"/>
      <c r="E2" s="1047"/>
      <c r="F2" s="1128"/>
    </row>
    <row r="3" spans="1:6">
      <c r="A3" s="1129" t="s">
        <v>619</v>
      </c>
      <c r="B3" s="1050"/>
      <c r="C3" s="1050"/>
      <c r="D3" s="1050"/>
      <c r="E3" s="1050"/>
      <c r="F3" s="1130"/>
    </row>
    <row r="4" spans="1:6">
      <c r="A4" s="1129" t="s">
        <v>620</v>
      </c>
      <c r="B4" s="1052"/>
      <c r="C4" s="1052"/>
      <c r="D4" s="1052"/>
      <c r="E4" s="1052"/>
      <c r="F4" s="1131"/>
    </row>
    <row r="5" spans="1:6">
      <c r="A5" s="183"/>
      <c r="B5" s="60"/>
      <c r="C5" s="60"/>
      <c r="D5" s="60"/>
      <c r="E5" s="60"/>
      <c r="F5" s="184"/>
    </row>
    <row r="6" spans="1:6" ht="36" customHeight="1">
      <c r="A6" s="1132" t="s">
        <v>171</v>
      </c>
      <c r="B6" s="1055"/>
      <c r="C6" s="1055"/>
      <c r="D6" s="1055"/>
      <c r="E6" s="1055"/>
      <c r="F6" s="1133"/>
    </row>
    <row r="7" spans="1:6">
      <c r="A7" s="1134" t="s">
        <v>172</v>
      </c>
      <c r="B7" s="1058"/>
      <c r="C7" s="1058"/>
      <c r="D7" s="1058"/>
      <c r="E7" s="1058"/>
      <c r="F7" s="1135"/>
    </row>
    <row r="8" spans="1:6" ht="35.25" customHeight="1">
      <c r="A8" s="1017" t="s">
        <v>720</v>
      </c>
      <c r="B8" s="1018"/>
      <c r="C8" s="1018"/>
      <c r="D8" s="1018"/>
      <c r="E8" s="1018"/>
      <c r="F8" s="1019"/>
    </row>
    <row r="9" spans="1:6">
      <c r="A9" s="1146" t="s">
        <v>173</v>
      </c>
      <c r="B9" s="1032"/>
      <c r="C9" s="1032"/>
      <c r="D9" s="1032"/>
      <c r="E9" s="1032"/>
      <c r="F9" s="1147"/>
    </row>
    <row r="10" spans="1:6">
      <c r="A10" s="1146" t="s">
        <v>174</v>
      </c>
      <c r="B10" s="1032"/>
      <c r="C10" s="1032"/>
      <c r="D10" s="1032"/>
      <c r="E10" s="1032"/>
      <c r="F10" s="1147"/>
    </row>
    <row r="11" spans="1:6">
      <c r="A11" s="185"/>
      <c r="B11" s="63"/>
      <c r="C11" s="63"/>
      <c r="D11" s="63"/>
      <c r="E11" s="63"/>
      <c r="F11" s="186"/>
    </row>
    <row r="12" spans="1:6">
      <c r="A12" s="1146" t="s">
        <v>175</v>
      </c>
      <c r="B12" s="1032"/>
      <c r="C12" s="1032"/>
      <c r="D12" s="1032"/>
      <c r="E12" s="1032"/>
      <c r="F12" s="1147"/>
    </row>
    <row r="13" spans="1:6" ht="15.75" thickBot="1">
      <c r="A13" s="1148" t="s">
        <v>176</v>
      </c>
      <c r="B13" s="1035"/>
      <c r="C13" s="1035"/>
      <c r="D13" s="1035"/>
      <c r="E13" s="1035"/>
      <c r="F13" s="1149"/>
    </row>
    <row r="14" spans="1:6">
      <c r="A14" s="1150" t="s">
        <v>179</v>
      </c>
      <c r="B14" s="1038"/>
      <c r="C14" s="1038"/>
      <c r="D14" s="1038"/>
      <c r="E14" s="1038"/>
      <c r="F14" s="1151"/>
    </row>
    <row r="15" spans="1:6">
      <c r="A15" s="1152"/>
      <c r="B15" s="1153"/>
      <c r="C15" s="1153"/>
      <c r="D15" s="1153"/>
      <c r="E15" s="1153"/>
      <c r="F15" s="1154"/>
    </row>
    <row r="16" spans="1:6" ht="3" customHeight="1" thickBot="1">
      <c r="A16" s="1155"/>
      <c r="B16" s="1041"/>
      <c r="C16" s="1041"/>
      <c r="D16" s="1041"/>
      <c r="E16" s="1041"/>
      <c r="F16" s="1156"/>
    </row>
    <row r="17" spans="1:6" ht="26.25" thickBot="1">
      <c r="A17" s="758" t="s">
        <v>127</v>
      </c>
      <c r="B17" s="759" t="s">
        <v>122</v>
      </c>
      <c r="C17" s="760" t="s">
        <v>124</v>
      </c>
      <c r="D17" s="761" t="s">
        <v>125</v>
      </c>
      <c r="E17" s="760" t="s">
        <v>126</v>
      </c>
      <c r="F17" s="760" t="s">
        <v>123</v>
      </c>
    </row>
    <row r="18" spans="1:6" ht="46.5" thickTop="1" thickBot="1">
      <c r="A18" s="840"/>
      <c r="B18" s="841" t="s">
        <v>117</v>
      </c>
      <c r="C18" s="840"/>
      <c r="D18" s="840"/>
      <c r="E18" s="840"/>
      <c r="F18" s="842"/>
    </row>
    <row r="19" spans="1:6" ht="15.75" thickBot="1">
      <c r="A19" s="843">
        <v>1</v>
      </c>
      <c r="B19" s="1188" t="s">
        <v>103</v>
      </c>
      <c r="C19" s="1188"/>
      <c r="D19" s="1188"/>
      <c r="E19" s="1188"/>
      <c r="F19" s="1188"/>
    </row>
    <row r="20" spans="1:6" ht="15" customHeight="1" thickBot="1">
      <c r="A20" s="1199"/>
      <c r="B20" s="1199"/>
      <c r="C20" s="1199"/>
      <c r="D20" s="1199"/>
      <c r="E20" s="1199"/>
      <c r="F20" s="1199"/>
    </row>
    <row r="21" spans="1:6" ht="101.25" thickBot="1">
      <c r="A21" s="895">
        <v>1.01</v>
      </c>
      <c r="B21" s="896" t="s">
        <v>701</v>
      </c>
      <c r="C21" s="897" t="s">
        <v>28</v>
      </c>
      <c r="D21" s="897">
        <v>1</v>
      </c>
      <c r="E21" s="898"/>
      <c r="F21" s="932"/>
    </row>
    <row r="22" spans="1:6" ht="16.5" thickBot="1">
      <c r="A22" s="899"/>
      <c r="B22" s="903" t="s">
        <v>104</v>
      </c>
      <c r="C22" s="900"/>
      <c r="D22" s="901"/>
      <c r="E22" s="933"/>
      <c r="F22" s="919"/>
    </row>
    <row r="23" spans="1:6" ht="15.75" thickBot="1">
      <c r="A23" s="1190"/>
      <c r="B23" s="1191"/>
      <c r="C23" s="1191"/>
      <c r="D23" s="1191"/>
      <c r="E23" s="1191"/>
      <c r="F23" s="1192"/>
    </row>
    <row r="24" spans="1:6" ht="15.75" thickBot="1">
      <c r="A24" s="843" t="s">
        <v>14</v>
      </c>
      <c r="B24" s="1188" t="s">
        <v>671</v>
      </c>
      <c r="C24" s="1188"/>
      <c r="D24" s="1188"/>
      <c r="E24" s="1188"/>
      <c r="F24" s="1188"/>
    </row>
    <row r="25" spans="1:6" ht="15.75" thickBot="1">
      <c r="A25" s="1194"/>
      <c r="B25" s="1187"/>
      <c r="C25" s="1187"/>
      <c r="D25" s="1187"/>
      <c r="E25" s="1187"/>
      <c r="F25" s="1195"/>
    </row>
    <row r="26" spans="1:6" ht="101.25" thickTop="1" thickBot="1">
      <c r="A26" s="844">
        <v>2.0099999999999998</v>
      </c>
      <c r="B26" s="848" t="s">
        <v>672</v>
      </c>
      <c r="C26" s="849" t="s">
        <v>21</v>
      </c>
      <c r="D26" s="924">
        <v>350</v>
      </c>
      <c r="E26" s="925"/>
      <c r="F26" s="926"/>
    </row>
    <row r="27" spans="1:6" ht="99.75">
      <c r="A27" s="850">
        <v>2.02</v>
      </c>
      <c r="B27" s="851" t="s">
        <v>673</v>
      </c>
      <c r="C27" s="852" t="s">
        <v>21</v>
      </c>
      <c r="D27" s="920">
        <v>1750</v>
      </c>
      <c r="E27" s="927"/>
      <c r="F27" s="928"/>
    </row>
    <row r="28" spans="1:6" ht="99.75">
      <c r="A28" s="850">
        <v>2.0299999999999998</v>
      </c>
      <c r="B28" s="853" t="s">
        <v>674</v>
      </c>
      <c r="C28" s="852" t="s">
        <v>21</v>
      </c>
      <c r="D28" s="929">
        <v>500</v>
      </c>
      <c r="E28" s="927"/>
      <c r="F28" s="928"/>
    </row>
    <row r="29" spans="1:6" ht="71.25">
      <c r="A29" s="850">
        <v>2.04</v>
      </c>
      <c r="B29" s="853" t="s">
        <v>675</v>
      </c>
      <c r="C29" s="852" t="s">
        <v>21</v>
      </c>
      <c r="D29" s="929">
        <v>93</v>
      </c>
      <c r="E29" s="927"/>
      <c r="F29" s="928"/>
    </row>
    <row r="30" spans="1:6" ht="71.25">
      <c r="A30" s="850">
        <v>2.0499999999999998</v>
      </c>
      <c r="B30" s="853" t="s">
        <v>676</v>
      </c>
      <c r="C30" s="852" t="s">
        <v>21</v>
      </c>
      <c r="D30" s="920">
        <v>350</v>
      </c>
      <c r="E30" s="927"/>
      <c r="F30" s="928"/>
    </row>
    <row r="31" spans="1:6" ht="57.75" thickBot="1">
      <c r="A31" s="904">
        <v>2.06</v>
      </c>
      <c r="B31" s="905" t="s">
        <v>677</v>
      </c>
      <c r="C31" s="906" t="s">
        <v>28</v>
      </c>
      <c r="D31" s="921">
        <v>1</v>
      </c>
      <c r="E31" s="930"/>
      <c r="F31" s="931"/>
    </row>
    <row r="32" spans="1:6" ht="16.5" thickBot="1">
      <c r="A32" s="907"/>
      <c r="B32" s="911" t="s">
        <v>702</v>
      </c>
      <c r="C32" s="908"/>
      <c r="D32" s="909"/>
      <c r="E32" s="910"/>
      <c r="F32" s="919"/>
    </row>
    <row r="33" spans="1:6" ht="16.5" thickBot="1">
      <c r="A33" s="856"/>
      <c r="B33" s="856"/>
      <c r="C33" s="856"/>
      <c r="D33" s="856"/>
      <c r="E33" s="856"/>
      <c r="F33" s="857"/>
    </row>
    <row r="34" spans="1:6" ht="15.75" thickBot="1">
      <c r="A34" s="843" t="s">
        <v>15</v>
      </c>
      <c r="B34" s="1188" t="s">
        <v>678</v>
      </c>
      <c r="C34" s="1188"/>
      <c r="D34" s="1188"/>
      <c r="E34" s="1188"/>
      <c r="F34" s="1188"/>
    </row>
    <row r="35" spans="1:6" ht="15.75" thickBot="1">
      <c r="A35" s="1196"/>
      <c r="B35" s="1197"/>
      <c r="C35" s="1197"/>
      <c r="D35" s="1197"/>
      <c r="E35" s="1197"/>
      <c r="F35" s="1198"/>
    </row>
    <row r="36" spans="1:6" ht="42.75">
      <c r="A36" s="858" t="s">
        <v>196</v>
      </c>
      <c r="B36" s="845" t="s">
        <v>679</v>
      </c>
      <c r="C36" s="846"/>
      <c r="D36" s="846"/>
      <c r="E36" s="847"/>
      <c r="F36" s="859"/>
    </row>
    <row r="37" spans="1:6" ht="15.75">
      <c r="A37" s="860"/>
      <c r="B37" s="861" t="s">
        <v>680</v>
      </c>
      <c r="C37" s="862"/>
      <c r="D37" s="862"/>
      <c r="E37" s="863"/>
      <c r="F37" s="864"/>
    </row>
    <row r="38" spans="1:6">
      <c r="A38" s="865">
        <v>3.01</v>
      </c>
      <c r="B38" s="866" t="s">
        <v>681</v>
      </c>
      <c r="C38" s="862" t="s">
        <v>21</v>
      </c>
      <c r="D38" s="871">
        <v>3000</v>
      </c>
      <c r="E38" s="871"/>
      <c r="F38" s="872"/>
    </row>
    <row r="39" spans="1:6">
      <c r="A39" s="865">
        <v>3.02</v>
      </c>
      <c r="B39" s="866" t="s">
        <v>682</v>
      </c>
      <c r="C39" s="862" t="s">
        <v>21</v>
      </c>
      <c r="D39" s="871">
        <v>600</v>
      </c>
      <c r="E39" s="871"/>
      <c r="F39" s="872"/>
    </row>
    <row r="40" spans="1:6">
      <c r="A40" s="865">
        <v>3.03</v>
      </c>
      <c r="B40" s="866" t="s">
        <v>683</v>
      </c>
      <c r="C40" s="862" t="s">
        <v>21</v>
      </c>
      <c r="D40" s="871">
        <v>20</v>
      </c>
      <c r="E40" s="871"/>
      <c r="F40" s="872"/>
    </row>
    <row r="41" spans="1:6">
      <c r="A41" s="865"/>
      <c r="B41" s="861" t="s">
        <v>684</v>
      </c>
      <c r="C41" s="862"/>
      <c r="D41" s="871"/>
      <c r="E41" s="871"/>
      <c r="F41" s="872"/>
    </row>
    <row r="42" spans="1:6">
      <c r="A42" s="865">
        <v>3.04</v>
      </c>
      <c r="B42" s="866" t="s">
        <v>685</v>
      </c>
      <c r="C42" s="862" t="s">
        <v>21</v>
      </c>
      <c r="D42" s="871">
        <v>4700</v>
      </c>
      <c r="E42" s="871"/>
      <c r="F42" s="872"/>
    </row>
    <row r="43" spans="1:6" ht="28.5">
      <c r="A43" s="865">
        <v>3.05</v>
      </c>
      <c r="B43" s="866" t="s">
        <v>686</v>
      </c>
      <c r="C43" s="862" t="s">
        <v>21</v>
      </c>
      <c r="D43" s="920">
        <v>2100</v>
      </c>
      <c r="E43" s="871"/>
      <c r="F43" s="872"/>
    </row>
    <row r="44" spans="1:6" ht="15.75" thickBot="1">
      <c r="A44" s="912">
        <v>3.06</v>
      </c>
      <c r="B44" s="913" t="s">
        <v>105</v>
      </c>
      <c r="C44" s="906" t="s">
        <v>110</v>
      </c>
      <c r="D44" s="921">
        <v>1</v>
      </c>
      <c r="E44" s="922"/>
      <c r="F44" s="923"/>
    </row>
    <row r="45" spans="1:6" ht="16.5" thickBot="1">
      <c r="A45" s="914"/>
      <c r="B45" s="918" t="s">
        <v>703</v>
      </c>
      <c r="C45" s="915"/>
      <c r="D45" s="916"/>
      <c r="E45" s="917"/>
      <c r="F45" s="919"/>
    </row>
    <row r="46" spans="1:6" ht="15.75" thickBot="1">
      <c r="A46" s="1190"/>
      <c r="B46" s="1191"/>
      <c r="C46" s="1191"/>
      <c r="D46" s="1191"/>
      <c r="E46" s="1191"/>
      <c r="F46" s="1192"/>
    </row>
    <row r="47" spans="1:6" ht="15.75" thickBot="1">
      <c r="A47" s="868" t="s">
        <v>16</v>
      </c>
      <c r="B47" s="1193" t="s">
        <v>106</v>
      </c>
      <c r="C47" s="1193"/>
      <c r="D47" s="1193"/>
      <c r="E47" s="1193"/>
      <c r="F47" s="1193"/>
    </row>
    <row r="48" spans="1:6" ht="15.75" thickBot="1">
      <c r="A48" s="1187"/>
      <c r="B48" s="1187"/>
      <c r="C48" s="1187"/>
      <c r="D48" s="1187"/>
      <c r="E48" s="1187"/>
      <c r="F48" s="1187"/>
    </row>
    <row r="49" spans="1:6">
      <c r="A49" s="869"/>
      <c r="B49" s="845" t="s">
        <v>107</v>
      </c>
      <c r="C49" s="846"/>
      <c r="D49" s="846"/>
      <c r="E49" s="847"/>
      <c r="F49" s="859"/>
    </row>
    <row r="50" spans="1:6">
      <c r="A50" s="870"/>
      <c r="B50" s="545" t="s">
        <v>687</v>
      </c>
      <c r="C50" s="852"/>
      <c r="D50" s="854"/>
      <c r="E50" s="871"/>
      <c r="F50" s="872"/>
    </row>
    <row r="51" spans="1:6" ht="28.5">
      <c r="A51" s="873">
        <v>4.01</v>
      </c>
      <c r="B51" s="866" t="s">
        <v>688</v>
      </c>
      <c r="C51" s="852" t="s">
        <v>6</v>
      </c>
      <c r="D51" s="929">
        <v>35</v>
      </c>
      <c r="E51" s="871"/>
      <c r="F51" s="872"/>
    </row>
    <row r="52" spans="1:6">
      <c r="A52" s="874">
        <v>4.0199999999999996</v>
      </c>
      <c r="B52" s="866" t="s">
        <v>689</v>
      </c>
      <c r="C52" s="852" t="s">
        <v>6</v>
      </c>
      <c r="D52" s="929">
        <v>35</v>
      </c>
      <c r="E52" s="871"/>
      <c r="F52" s="872"/>
    </row>
    <row r="53" spans="1:6">
      <c r="A53" s="870"/>
      <c r="B53" s="545" t="s">
        <v>690</v>
      </c>
      <c r="C53" s="852"/>
      <c r="D53" s="929"/>
      <c r="E53" s="871"/>
      <c r="F53" s="872"/>
    </row>
    <row r="54" spans="1:6" ht="28.5">
      <c r="A54" s="874">
        <v>4.03</v>
      </c>
      <c r="B54" s="866" t="s">
        <v>691</v>
      </c>
      <c r="C54" s="852" t="s">
        <v>6</v>
      </c>
      <c r="D54" s="929">
        <v>40</v>
      </c>
      <c r="E54" s="871"/>
      <c r="F54" s="872"/>
    </row>
    <row r="55" spans="1:6">
      <c r="A55" s="874">
        <v>4.04</v>
      </c>
      <c r="B55" s="866" t="s">
        <v>689</v>
      </c>
      <c r="C55" s="852" t="s">
        <v>6</v>
      </c>
      <c r="D55" s="929">
        <v>40</v>
      </c>
      <c r="E55" s="871"/>
      <c r="F55" s="872"/>
    </row>
    <row r="56" spans="1:6">
      <c r="A56" s="870"/>
      <c r="B56" s="545" t="s">
        <v>692</v>
      </c>
      <c r="C56" s="852"/>
      <c r="D56" s="929"/>
      <c r="E56" s="871"/>
      <c r="F56" s="872"/>
    </row>
    <row r="57" spans="1:6" ht="28.5">
      <c r="A57" s="874">
        <v>4.05</v>
      </c>
      <c r="B57" s="866" t="s">
        <v>693</v>
      </c>
      <c r="C57" s="852" t="s">
        <v>28</v>
      </c>
      <c r="D57" s="929">
        <v>16</v>
      </c>
      <c r="E57" s="871"/>
      <c r="F57" s="872"/>
    </row>
    <row r="58" spans="1:6">
      <c r="A58" s="874">
        <v>4.0599999999999996</v>
      </c>
      <c r="B58" s="866" t="s">
        <v>694</v>
      </c>
      <c r="C58" s="852" t="s">
        <v>28</v>
      </c>
      <c r="D58" s="929">
        <v>8</v>
      </c>
      <c r="E58" s="871"/>
      <c r="F58" s="872"/>
    </row>
    <row r="59" spans="1:6" ht="85.5">
      <c r="A59" s="874">
        <v>4.07</v>
      </c>
      <c r="B59" s="866" t="s">
        <v>695</v>
      </c>
      <c r="C59" s="852" t="s">
        <v>28</v>
      </c>
      <c r="D59" s="929">
        <v>22</v>
      </c>
      <c r="E59" s="871"/>
      <c r="F59" s="872"/>
    </row>
    <row r="60" spans="1:6">
      <c r="A60" s="874">
        <v>4.08</v>
      </c>
      <c r="B60" s="866" t="s">
        <v>696</v>
      </c>
      <c r="C60" s="852" t="s">
        <v>28</v>
      </c>
      <c r="D60" s="929">
        <v>11</v>
      </c>
      <c r="E60" s="871"/>
      <c r="F60" s="872"/>
    </row>
    <row r="61" spans="1:6">
      <c r="A61" s="875"/>
      <c r="B61" s="545" t="s">
        <v>697</v>
      </c>
      <c r="C61" s="852"/>
      <c r="D61" s="929"/>
      <c r="E61" s="871"/>
      <c r="F61" s="872"/>
    </row>
    <row r="62" spans="1:6">
      <c r="A62" s="874">
        <v>4.09</v>
      </c>
      <c r="B62" s="866" t="s">
        <v>698</v>
      </c>
      <c r="C62" s="852" t="s">
        <v>110</v>
      </c>
      <c r="D62" s="929">
        <v>1</v>
      </c>
      <c r="E62" s="871"/>
      <c r="F62" s="872"/>
    </row>
    <row r="63" spans="1:6" ht="15.75" thickBot="1">
      <c r="A63" s="876">
        <v>4.09</v>
      </c>
      <c r="B63" s="867" t="s">
        <v>105</v>
      </c>
      <c r="C63" s="855" t="s">
        <v>110</v>
      </c>
      <c r="D63" s="939">
        <v>1</v>
      </c>
      <c r="E63" s="940"/>
      <c r="F63" s="941"/>
    </row>
    <row r="64" spans="1:6" ht="16.5" thickBot="1">
      <c r="A64" s="934"/>
      <c r="B64" s="938" t="s">
        <v>704</v>
      </c>
      <c r="C64" s="935"/>
      <c r="D64" s="936"/>
      <c r="E64" s="937"/>
      <c r="F64" s="942"/>
    </row>
    <row r="65" spans="1:6" ht="16.5" thickBot="1">
      <c r="A65" s="881"/>
      <c r="B65" s="882"/>
      <c r="C65" s="881"/>
      <c r="D65" s="883"/>
      <c r="E65" s="883"/>
      <c r="F65" s="884"/>
    </row>
    <row r="66" spans="1:6" ht="15.75" thickBot="1">
      <c r="A66" s="868" t="s">
        <v>8</v>
      </c>
      <c r="B66" s="1193" t="s">
        <v>699</v>
      </c>
      <c r="C66" s="1193"/>
      <c r="D66" s="1193"/>
      <c r="E66" s="1193"/>
      <c r="F66" s="1193"/>
    </row>
    <row r="67" spans="1:6" ht="15.75" thickBot="1">
      <c r="A67" s="1187"/>
      <c r="B67" s="1187"/>
      <c r="C67" s="1187"/>
      <c r="D67" s="1187"/>
      <c r="E67" s="1187"/>
      <c r="F67" s="1187"/>
    </row>
    <row r="68" spans="1:6" ht="43.5" thickBot="1">
      <c r="A68" s="885">
        <v>5.01</v>
      </c>
      <c r="B68" s="886" t="s">
        <v>700</v>
      </c>
      <c r="C68" s="887" t="s">
        <v>37</v>
      </c>
      <c r="D68" s="943">
        <v>1</v>
      </c>
      <c r="E68" s="948"/>
      <c r="F68" s="949"/>
    </row>
    <row r="69" spans="1:6" ht="16.5" thickBot="1">
      <c r="A69" s="934"/>
      <c r="B69" s="944" t="s">
        <v>699</v>
      </c>
      <c r="C69" s="945"/>
      <c r="D69" s="947"/>
      <c r="E69" s="946"/>
      <c r="F69" s="950"/>
    </row>
    <row r="70" spans="1:6" ht="15.75" thickBot="1">
      <c r="A70" s="877"/>
      <c r="B70" s="888"/>
      <c r="C70" s="889"/>
      <c r="D70" s="889"/>
      <c r="E70" s="890"/>
      <c r="F70" s="890"/>
    </row>
    <row r="71" spans="1:6" ht="15.75" thickBot="1">
      <c r="A71" s="843" t="s">
        <v>9</v>
      </c>
      <c r="B71" s="1188" t="s">
        <v>108</v>
      </c>
      <c r="C71" s="1188"/>
      <c r="D71" s="1188"/>
      <c r="E71" s="1188"/>
      <c r="F71" s="1188"/>
    </row>
    <row r="72" spans="1:6" ht="15.75" thickBot="1">
      <c r="A72" s="1187"/>
      <c r="B72" s="1187"/>
      <c r="C72" s="1187"/>
      <c r="D72" s="1187"/>
      <c r="E72" s="1187"/>
      <c r="F72" s="1187"/>
    </row>
    <row r="73" spans="1:6" ht="71.25">
      <c r="A73" s="873">
        <v>6.01</v>
      </c>
      <c r="B73" s="891" t="s">
        <v>109</v>
      </c>
      <c r="C73" s="862" t="s">
        <v>110</v>
      </c>
      <c r="D73" s="871">
        <v>1</v>
      </c>
      <c r="E73" s="871"/>
      <c r="F73" s="872"/>
    </row>
    <row r="74" spans="1:6" ht="42.75">
      <c r="A74" s="874">
        <v>6.02</v>
      </c>
      <c r="B74" s="891" t="s">
        <v>111</v>
      </c>
      <c r="C74" s="862" t="s">
        <v>110</v>
      </c>
      <c r="D74" s="871">
        <v>1</v>
      </c>
      <c r="E74" s="871"/>
      <c r="F74" s="872"/>
    </row>
    <row r="75" spans="1:6" ht="28.5">
      <c r="A75" s="874">
        <v>6.03</v>
      </c>
      <c r="B75" s="891" t="s">
        <v>112</v>
      </c>
      <c r="C75" s="862" t="s">
        <v>110</v>
      </c>
      <c r="D75" s="871">
        <v>1</v>
      </c>
      <c r="E75" s="871"/>
      <c r="F75" s="872"/>
    </row>
    <row r="76" spans="1:6" ht="15.75" thickBot="1">
      <c r="A76" s="892">
        <v>6.04</v>
      </c>
      <c r="B76" s="893" t="s">
        <v>113</v>
      </c>
      <c r="C76" s="894" t="s">
        <v>110</v>
      </c>
      <c r="D76" s="940">
        <v>1</v>
      </c>
      <c r="E76" s="922"/>
      <c r="F76" s="923"/>
    </row>
    <row r="77" spans="1:6" ht="16.5" thickBot="1">
      <c r="A77" s="934"/>
      <c r="B77" s="938" t="s">
        <v>114</v>
      </c>
      <c r="C77" s="935"/>
      <c r="D77" s="951"/>
      <c r="E77" s="952"/>
      <c r="F77" s="902"/>
    </row>
    <row r="78" spans="1:6" ht="16.5" thickBot="1">
      <c r="A78" s="877"/>
      <c r="B78" s="878"/>
      <c r="C78" s="879"/>
      <c r="D78" s="877"/>
      <c r="E78" s="880"/>
      <c r="F78" s="857"/>
    </row>
    <row r="79" spans="1:6" ht="16.5" thickBot="1">
      <c r="A79" s="965"/>
      <c r="B79" s="966" t="s">
        <v>705</v>
      </c>
      <c r="C79" s="961"/>
      <c r="D79" s="962"/>
      <c r="E79" s="963"/>
      <c r="F79" s="964"/>
    </row>
    <row r="80" spans="1:6" ht="15.75">
      <c r="A80" s="957">
        <v>1</v>
      </c>
      <c r="B80" s="958" t="str">
        <f>B19</f>
        <v>РАЗВОДНИ ОРМАНИ</v>
      </c>
      <c r="C80" s="959"/>
      <c r="D80" s="960"/>
      <c r="E80" s="1189"/>
      <c r="F80" s="1189"/>
    </row>
    <row r="81" spans="1:6" ht="15.75">
      <c r="A81" s="953">
        <v>2</v>
      </c>
      <c r="B81" s="954" t="str">
        <f>+B24</f>
        <v>ТРАСЕ РАЗВОДА ЕЛЕКТРИЧНЕ ЕНЕРГИЈЕ</v>
      </c>
      <c r="C81" s="955"/>
      <c r="D81" s="956"/>
      <c r="E81" s="1184"/>
      <c r="F81" s="1184"/>
    </row>
    <row r="82" spans="1:6" ht="15.75">
      <c r="A82" s="953">
        <v>3</v>
      </c>
      <c r="B82" s="954" t="str">
        <f>B34</f>
        <v xml:space="preserve">КАБЛОВИ И КАБЛОВСКИ ПРИБОР </v>
      </c>
      <c r="C82" s="955"/>
      <c r="D82" s="956"/>
      <c r="E82" s="1184"/>
      <c r="F82" s="1184"/>
    </row>
    <row r="83" spans="1:6" ht="15.75">
      <c r="A83" s="953">
        <v>4</v>
      </c>
      <c r="B83" s="954" t="str">
        <f>+B47</f>
        <v>РАСВЕТА</v>
      </c>
      <c r="C83" s="955"/>
      <c r="D83" s="974"/>
      <c r="E83" s="979"/>
      <c r="F83" s="978"/>
    </row>
    <row r="84" spans="1:6" ht="15.75">
      <c r="A84" s="953">
        <v>5</v>
      </c>
      <c r="B84" s="954" t="str">
        <f>+B66</f>
        <v>ДИЗЕЛ ЕЛЕКТРИЧНИ АГРЕГАТ</v>
      </c>
      <c r="C84" s="955"/>
      <c r="D84" s="974"/>
      <c r="E84" s="979"/>
      <c r="F84" s="976"/>
    </row>
    <row r="85" spans="1:6" ht="16.5" thickBot="1">
      <c r="A85" s="967">
        <v>6</v>
      </c>
      <c r="B85" s="969" t="str">
        <f>+B71</f>
        <v>ДОКУМЕНТАЦИЈА</v>
      </c>
      <c r="C85" s="970"/>
      <c r="D85" s="975"/>
      <c r="E85" s="980"/>
      <c r="F85" s="977"/>
    </row>
    <row r="86" spans="1:6" ht="16.5" thickBot="1">
      <c r="A86" s="968"/>
      <c r="B86" s="971"/>
      <c r="C86" s="972"/>
      <c r="D86" s="973" t="s">
        <v>203</v>
      </c>
      <c r="E86" s="1185"/>
      <c r="F86" s="1186"/>
    </row>
    <row r="87" spans="1:6">
      <c r="A87" s="30"/>
    </row>
    <row r="88" spans="1:6">
      <c r="A88" s="30"/>
    </row>
    <row r="89" spans="1:6">
      <c r="A89" s="30"/>
    </row>
    <row r="90" spans="1:6">
      <c r="A90" s="30"/>
    </row>
    <row r="91" spans="1:6">
      <c r="A91" s="30"/>
    </row>
    <row r="92" spans="1:6">
      <c r="A92" s="30"/>
    </row>
    <row r="93" spans="1:6">
      <c r="A93" s="30"/>
    </row>
    <row r="94" spans="1:6">
      <c r="A94" s="30"/>
    </row>
    <row r="95" spans="1:6">
      <c r="A95" s="30"/>
    </row>
    <row r="96" spans="1:6">
      <c r="A96" s="30"/>
    </row>
    <row r="97" spans="1:1">
      <c r="A97" s="30"/>
    </row>
    <row r="98" spans="1:1">
      <c r="A98" s="30"/>
    </row>
    <row r="99" spans="1:1">
      <c r="A99" s="30"/>
    </row>
    <row r="100" spans="1:1">
      <c r="A100" s="30"/>
    </row>
    <row r="101" spans="1:1">
      <c r="A101" s="30"/>
    </row>
    <row r="102" spans="1:1">
      <c r="A102" s="30"/>
    </row>
    <row r="103" spans="1:1">
      <c r="A103" s="30"/>
    </row>
    <row r="104" spans="1:1">
      <c r="A104" s="30"/>
    </row>
    <row r="105" spans="1:1">
      <c r="A105" s="30"/>
    </row>
    <row r="106" spans="1:1">
      <c r="A106" s="30"/>
    </row>
    <row r="107" spans="1:1">
      <c r="A107" s="30"/>
    </row>
    <row r="108" spans="1:1">
      <c r="A108" s="30"/>
    </row>
    <row r="109" spans="1:1">
      <c r="A109" s="30"/>
    </row>
    <row r="110" spans="1:1">
      <c r="A110" s="30"/>
    </row>
    <row r="111" spans="1:1">
      <c r="A111" s="30"/>
    </row>
    <row r="112" spans="1:1">
      <c r="A112" s="30"/>
    </row>
    <row r="113" spans="1:1">
      <c r="A113" s="30"/>
    </row>
    <row r="114" spans="1:1">
      <c r="A114" s="30"/>
    </row>
    <row r="115" spans="1:1">
      <c r="A115" s="30"/>
    </row>
    <row r="116" spans="1:1">
      <c r="A116" s="30"/>
    </row>
    <row r="117" spans="1:1">
      <c r="A117" s="30"/>
    </row>
    <row r="118" spans="1:1">
      <c r="A118" s="30"/>
    </row>
    <row r="119" spans="1:1">
      <c r="A119" s="30"/>
    </row>
    <row r="120" spans="1:1">
      <c r="A120" s="30"/>
    </row>
    <row r="121" spans="1:1">
      <c r="A121" s="30"/>
    </row>
    <row r="122" spans="1:1">
      <c r="A122" s="30"/>
    </row>
    <row r="123" spans="1:1">
      <c r="A123" s="30"/>
    </row>
    <row r="124" spans="1:1">
      <c r="A124" s="30"/>
    </row>
    <row r="125" spans="1:1">
      <c r="A125" s="30"/>
    </row>
    <row r="126" spans="1:1">
      <c r="A126" s="30"/>
    </row>
    <row r="127" spans="1:1">
      <c r="A127" s="30"/>
    </row>
    <row r="128" spans="1:1">
      <c r="A128" s="30"/>
    </row>
    <row r="129" spans="1:1">
      <c r="A129" s="30"/>
    </row>
    <row r="130" spans="1:1">
      <c r="A130" s="30"/>
    </row>
    <row r="131" spans="1:1">
      <c r="A131" s="30"/>
    </row>
    <row r="132" spans="1:1">
      <c r="A132" s="30"/>
    </row>
    <row r="133" spans="1:1">
      <c r="A133" s="30"/>
    </row>
    <row r="134" spans="1:1">
      <c r="A134" s="30"/>
    </row>
    <row r="135" spans="1:1">
      <c r="A135" s="30"/>
    </row>
    <row r="136" spans="1:1">
      <c r="A136" s="30"/>
    </row>
    <row r="137" spans="1:1">
      <c r="A137" s="30"/>
    </row>
    <row r="138" spans="1:1">
      <c r="A138" s="30"/>
    </row>
    <row r="139" spans="1:1">
      <c r="A139" s="30"/>
    </row>
    <row r="140" spans="1:1">
      <c r="A140" s="30"/>
    </row>
    <row r="141" spans="1:1">
      <c r="A141" s="30"/>
    </row>
    <row r="142" spans="1:1">
      <c r="A142" s="30"/>
    </row>
    <row r="143" spans="1:1">
      <c r="A143" s="30"/>
    </row>
    <row r="144" spans="1:1">
      <c r="A144" s="30"/>
    </row>
    <row r="145" spans="1:1">
      <c r="A145" s="30"/>
    </row>
    <row r="146" spans="1:1">
      <c r="A146" s="30"/>
    </row>
    <row r="147" spans="1:1">
      <c r="A147" s="30"/>
    </row>
    <row r="148" spans="1:1">
      <c r="A148" s="30"/>
    </row>
    <row r="149" spans="1:1">
      <c r="A149" s="30"/>
    </row>
    <row r="150" spans="1:1">
      <c r="A150" s="30"/>
    </row>
    <row r="151" spans="1:1">
      <c r="A151" s="30"/>
    </row>
    <row r="152" spans="1:1">
      <c r="A152" s="30"/>
    </row>
    <row r="153" spans="1:1">
      <c r="A153" s="30"/>
    </row>
    <row r="154" spans="1:1">
      <c r="A154" s="30"/>
    </row>
    <row r="155" spans="1:1">
      <c r="A155" s="30"/>
    </row>
    <row r="156" spans="1:1">
      <c r="A156" s="30"/>
    </row>
    <row r="157" spans="1:1">
      <c r="A157" s="30"/>
    </row>
    <row r="158" spans="1:1">
      <c r="A158" s="30"/>
    </row>
    <row r="159" spans="1:1">
      <c r="A159" s="30"/>
    </row>
    <row r="160" spans="1:1">
      <c r="A160" s="30"/>
    </row>
    <row r="161" spans="1:1">
      <c r="A161" s="30"/>
    </row>
    <row r="162" spans="1:1">
      <c r="A162" s="30"/>
    </row>
    <row r="163" spans="1:1">
      <c r="A163" s="30"/>
    </row>
    <row r="164" spans="1:1">
      <c r="A164" s="30"/>
    </row>
    <row r="165" spans="1:1">
      <c r="A165" s="30"/>
    </row>
    <row r="166" spans="1:1">
      <c r="A166" s="30"/>
    </row>
    <row r="167" spans="1:1">
      <c r="A167" s="30"/>
    </row>
    <row r="168" spans="1:1">
      <c r="A168" s="30"/>
    </row>
    <row r="169" spans="1:1">
      <c r="A169" s="30"/>
    </row>
    <row r="170" spans="1:1">
      <c r="A170" s="30"/>
    </row>
    <row r="171" spans="1:1">
      <c r="A171" s="30"/>
    </row>
    <row r="172" spans="1:1">
      <c r="A172" s="30"/>
    </row>
    <row r="173" spans="1:1">
      <c r="A173" s="30"/>
    </row>
    <row r="174" spans="1:1">
      <c r="A174" s="30"/>
    </row>
    <row r="175" spans="1:1">
      <c r="A175" s="30"/>
    </row>
    <row r="176" spans="1:1">
      <c r="A176" s="30"/>
    </row>
    <row r="177" spans="1:1">
      <c r="A177" s="30"/>
    </row>
    <row r="178" spans="1:1">
      <c r="A178" s="30"/>
    </row>
    <row r="179" spans="1:1">
      <c r="A179" s="30"/>
    </row>
    <row r="180" spans="1:1">
      <c r="A180" s="30"/>
    </row>
    <row r="181" spans="1:1">
      <c r="A181" s="30"/>
    </row>
    <row r="182" spans="1:1">
      <c r="A182" s="30"/>
    </row>
    <row r="183" spans="1:1">
      <c r="A183" s="30"/>
    </row>
    <row r="184" spans="1:1">
      <c r="A184" s="30"/>
    </row>
    <row r="185" spans="1:1">
      <c r="A185" s="30"/>
    </row>
    <row r="186" spans="1:1">
      <c r="A186" s="30"/>
    </row>
    <row r="187" spans="1:1">
      <c r="A187" s="30"/>
    </row>
    <row r="188" spans="1:1">
      <c r="A188" s="30"/>
    </row>
    <row r="189" spans="1:1">
      <c r="A189" s="30"/>
    </row>
    <row r="190" spans="1:1">
      <c r="A190" s="30"/>
    </row>
    <row r="191" spans="1:1">
      <c r="A191" s="30"/>
    </row>
    <row r="192" spans="1:1">
      <c r="A192" s="30"/>
    </row>
    <row r="193" spans="1:1">
      <c r="A193" s="30"/>
    </row>
    <row r="194" spans="1:1">
      <c r="A194" s="30"/>
    </row>
    <row r="195" spans="1:1">
      <c r="A195" s="30"/>
    </row>
    <row r="196" spans="1:1">
      <c r="A196" s="30"/>
    </row>
    <row r="197" spans="1:1">
      <c r="A197" s="30"/>
    </row>
    <row r="198" spans="1:1">
      <c r="A198" s="30"/>
    </row>
    <row r="199" spans="1:1">
      <c r="A199" s="30"/>
    </row>
    <row r="200" spans="1:1">
      <c r="A200" s="30"/>
    </row>
    <row r="201" spans="1:1">
      <c r="A201" s="30"/>
    </row>
    <row r="202" spans="1:1">
      <c r="A202" s="30"/>
    </row>
    <row r="203" spans="1:1">
      <c r="A203" s="30"/>
    </row>
    <row r="204" spans="1:1">
      <c r="A204" s="30"/>
    </row>
    <row r="205" spans="1:1">
      <c r="A205" s="30"/>
    </row>
    <row r="206" spans="1:1">
      <c r="A206" s="30"/>
    </row>
    <row r="207" spans="1:1">
      <c r="A207" s="30"/>
    </row>
    <row r="208" spans="1:1">
      <c r="A208" s="30"/>
    </row>
    <row r="209" spans="1:1">
      <c r="A209" s="30"/>
    </row>
    <row r="210" spans="1:1">
      <c r="A210" s="30"/>
    </row>
    <row r="211" spans="1:1">
      <c r="A211" s="30"/>
    </row>
    <row r="212" spans="1:1">
      <c r="A212" s="30"/>
    </row>
    <row r="213" spans="1:1">
      <c r="A213" s="30"/>
    </row>
    <row r="214" spans="1:1">
      <c r="A214" s="30"/>
    </row>
    <row r="215" spans="1:1">
      <c r="A215" s="30"/>
    </row>
    <row r="216" spans="1:1">
      <c r="A216" s="30"/>
    </row>
    <row r="217" spans="1:1">
      <c r="A217" s="30"/>
    </row>
    <row r="218" spans="1:1">
      <c r="A218" s="30"/>
    </row>
    <row r="219" spans="1:1">
      <c r="A219" s="30"/>
    </row>
    <row r="220" spans="1:1">
      <c r="A220" s="30"/>
    </row>
    <row r="221" spans="1:1">
      <c r="A221" s="30"/>
    </row>
    <row r="222" spans="1:1">
      <c r="A222" s="30"/>
    </row>
    <row r="223" spans="1:1">
      <c r="A223" s="30"/>
    </row>
    <row r="224" spans="1:1">
      <c r="A224" s="30"/>
    </row>
    <row r="225" spans="1:1">
      <c r="A225" s="30"/>
    </row>
    <row r="226" spans="1:1">
      <c r="A226" s="30"/>
    </row>
    <row r="227" spans="1:1">
      <c r="A227" s="30"/>
    </row>
    <row r="228" spans="1:1">
      <c r="A228" s="30"/>
    </row>
    <row r="229" spans="1:1">
      <c r="A229" s="30"/>
    </row>
    <row r="230" spans="1:1">
      <c r="A230" s="30"/>
    </row>
    <row r="231" spans="1:1">
      <c r="A231" s="30"/>
    </row>
    <row r="232" spans="1:1">
      <c r="A232" s="30"/>
    </row>
    <row r="233" spans="1:1">
      <c r="A233" s="30"/>
    </row>
    <row r="234" spans="1:1">
      <c r="A234" s="30"/>
    </row>
    <row r="235" spans="1:1">
      <c r="A235" s="30"/>
    </row>
    <row r="236" spans="1:1">
      <c r="A236" s="30"/>
    </row>
    <row r="237" spans="1:1">
      <c r="A237" s="30"/>
    </row>
    <row r="238" spans="1:1">
      <c r="A238" s="30"/>
    </row>
    <row r="239" spans="1:1">
      <c r="A239" s="30"/>
    </row>
    <row r="240" spans="1:1">
      <c r="A240" s="30"/>
    </row>
    <row r="241" spans="1:1">
      <c r="A241" s="30"/>
    </row>
    <row r="242" spans="1:1">
      <c r="A242" s="30"/>
    </row>
    <row r="243" spans="1:1">
      <c r="A243" s="30"/>
    </row>
    <row r="244" spans="1:1">
      <c r="A244" s="30"/>
    </row>
    <row r="245" spans="1:1">
      <c r="A245" s="30"/>
    </row>
    <row r="246" spans="1:1">
      <c r="A246" s="30"/>
    </row>
    <row r="247" spans="1:1">
      <c r="A247" s="30"/>
    </row>
    <row r="248" spans="1:1">
      <c r="A248" s="30"/>
    </row>
    <row r="249" spans="1:1">
      <c r="A249" s="30"/>
    </row>
    <row r="250" spans="1:1">
      <c r="A250" s="30"/>
    </row>
    <row r="251" spans="1:1">
      <c r="A251" s="30"/>
    </row>
    <row r="252" spans="1:1">
      <c r="A252" s="30"/>
    </row>
    <row r="253" spans="1:1">
      <c r="A253" s="30"/>
    </row>
    <row r="254" spans="1:1">
      <c r="A254" s="30"/>
    </row>
    <row r="255" spans="1:1">
      <c r="A255" s="30"/>
    </row>
    <row r="256" spans="1:1">
      <c r="A256" s="30"/>
    </row>
    <row r="257" spans="1:1">
      <c r="A257" s="30"/>
    </row>
    <row r="258" spans="1:1">
      <c r="A258" s="30"/>
    </row>
    <row r="259" spans="1:1">
      <c r="A259" s="30"/>
    </row>
    <row r="260" spans="1:1">
      <c r="A260" s="30"/>
    </row>
    <row r="261" spans="1:1">
      <c r="A261" s="30"/>
    </row>
    <row r="262" spans="1:1">
      <c r="A262" s="30"/>
    </row>
    <row r="263" spans="1:1">
      <c r="A263" s="30"/>
    </row>
    <row r="264" spans="1:1">
      <c r="A264" s="30"/>
    </row>
    <row r="265" spans="1:1">
      <c r="A265" s="30"/>
    </row>
    <row r="266" spans="1:1">
      <c r="A266" s="30"/>
    </row>
    <row r="267" spans="1:1">
      <c r="A267" s="30"/>
    </row>
    <row r="268" spans="1:1">
      <c r="A268" s="30"/>
    </row>
    <row r="269" spans="1:1">
      <c r="A269" s="30"/>
    </row>
    <row r="270" spans="1:1">
      <c r="A270" s="30"/>
    </row>
    <row r="271" spans="1:1">
      <c r="A271" s="30"/>
    </row>
    <row r="272" spans="1:1">
      <c r="A272" s="30"/>
    </row>
    <row r="273" spans="1:1">
      <c r="A273" s="30"/>
    </row>
    <row r="274" spans="1:1">
      <c r="A274" s="30"/>
    </row>
    <row r="275" spans="1:1">
      <c r="A275" s="30"/>
    </row>
    <row r="276" spans="1:1">
      <c r="A276" s="30"/>
    </row>
    <row r="277" spans="1:1">
      <c r="A277" s="30"/>
    </row>
    <row r="278" spans="1:1">
      <c r="A278" s="30"/>
    </row>
    <row r="279" spans="1:1">
      <c r="A279" s="30"/>
    </row>
    <row r="280" spans="1:1">
      <c r="A280" s="30"/>
    </row>
    <row r="281" spans="1:1">
      <c r="A281" s="30"/>
    </row>
    <row r="282" spans="1:1">
      <c r="A282" s="30"/>
    </row>
    <row r="283" spans="1:1">
      <c r="A283" s="30"/>
    </row>
    <row r="284" spans="1:1">
      <c r="A284" s="30"/>
    </row>
    <row r="285" spans="1:1">
      <c r="A285" s="30"/>
    </row>
    <row r="286" spans="1:1">
      <c r="A286" s="30"/>
    </row>
    <row r="287" spans="1:1">
      <c r="A287" s="30"/>
    </row>
    <row r="288" spans="1:1">
      <c r="A288" s="30"/>
    </row>
    <row r="289" spans="1:1">
      <c r="A289" s="30"/>
    </row>
    <row r="290" spans="1:1">
      <c r="A290" s="30"/>
    </row>
    <row r="291" spans="1:1">
      <c r="A291" s="30"/>
    </row>
    <row r="292" spans="1:1">
      <c r="A292" s="30"/>
    </row>
    <row r="293" spans="1:1">
      <c r="A293" s="30"/>
    </row>
    <row r="294" spans="1:1">
      <c r="A294" s="30"/>
    </row>
    <row r="295" spans="1:1">
      <c r="A295" s="30"/>
    </row>
    <row r="296" spans="1:1">
      <c r="A296" s="30"/>
    </row>
    <row r="297" spans="1:1">
      <c r="A297" s="30"/>
    </row>
    <row r="298" spans="1:1">
      <c r="A298" s="30"/>
    </row>
    <row r="299" spans="1:1">
      <c r="A299" s="30"/>
    </row>
    <row r="300" spans="1:1">
      <c r="A300" s="30"/>
    </row>
    <row r="301" spans="1:1">
      <c r="A301" s="30"/>
    </row>
    <row r="302" spans="1:1">
      <c r="A302" s="30"/>
    </row>
    <row r="303" spans="1:1">
      <c r="A303" s="30"/>
    </row>
    <row r="304" spans="1:1">
      <c r="A304" s="30"/>
    </row>
    <row r="305" spans="1:1">
      <c r="A305" s="30"/>
    </row>
    <row r="306" spans="1:1">
      <c r="A306" s="30"/>
    </row>
    <row r="307" spans="1:1">
      <c r="A307" s="30"/>
    </row>
    <row r="308" spans="1:1">
      <c r="A308" s="30"/>
    </row>
    <row r="309" spans="1:1">
      <c r="A309" s="30"/>
    </row>
    <row r="310" spans="1:1">
      <c r="A310" s="30"/>
    </row>
    <row r="311" spans="1:1">
      <c r="A311" s="30"/>
    </row>
    <row r="312" spans="1:1">
      <c r="A312" s="30"/>
    </row>
    <row r="313" spans="1:1">
      <c r="A313" s="30"/>
    </row>
    <row r="314" spans="1:1">
      <c r="A314" s="30"/>
    </row>
    <row r="315" spans="1:1">
      <c r="A315" s="30"/>
    </row>
    <row r="316" spans="1:1">
      <c r="A316" s="30"/>
    </row>
    <row r="317" spans="1:1">
      <c r="A317" s="30"/>
    </row>
    <row r="318" spans="1:1">
      <c r="A318" s="30"/>
    </row>
    <row r="319" spans="1:1">
      <c r="A319" s="30"/>
    </row>
    <row r="320" spans="1:1">
      <c r="A320" s="30"/>
    </row>
    <row r="321" spans="1:1">
      <c r="A321" s="30"/>
    </row>
    <row r="322" spans="1:1">
      <c r="A322" s="30"/>
    </row>
    <row r="323" spans="1:1">
      <c r="A323" s="30"/>
    </row>
    <row r="324" spans="1:1">
      <c r="A324" s="30"/>
    </row>
    <row r="325" spans="1:1">
      <c r="A325" s="30"/>
    </row>
    <row r="326" spans="1:1">
      <c r="A326" s="30"/>
    </row>
    <row r="327" spans="1:1">
      <c r="A327" s="30"/>
    </row>
    <row r="328" spans="1:1">
      <c r="A328" s="30"/>
    </row>
    <row r="329" spans="1:1">
      <c r="A329" s="30"/>
    </row>
    <row r="330" spans="1:1">
      <c r="A330" s="30"/>
    </row>
    <row r="331" spans="1:1">
      <c r="A331" s="30"/>
    </row>
    <row r="332" spans="1:1">
      <c r="A332" s="30"/>
    </row>
    <row r="333" spans="1:1">
      <c r="A333" s="30"/>
    </row>
    <row r="334" spans="1:1">
      <c r="A334" s="30"/>
    </row>
    <row r="335" spans="1:1">
      <c r="A335" s="30"/>
    </row>
    <row r="336" spans="1:1">
      <c r="A336" s="30"/>
    </row>
    <row r="337" spans="1:1">
      <c r="A337" s="30"/>
    </row>
    <row r="338" spans="1:1">
      <c r="A338" s="30"/>
    </row>
    <row r="339" spans="1:1">
      <c r="A339" s="30"/>
    </row>
    <row r="340" spans="1:1">
      <c r="A340" s="30"/>
    </row>
    <row r="341" spans="1:1">
      <c r="A341" s="30"/>
    </row>
    <row r="342" spans="1:1">
      <c r="A342" s="30"/>
    </row>
    <row r="343" spans="1:1">
      <c r="A343" s="30"/>
    </row>
    <row r="344" spans="1:1">
      <c r="A344" s="30"/>
    </row>
    <row r="345" spans="1:1">
      <c r="A345" s="30"/>
    </row>
    <row r="346" spans="1:1">
      <c r="A346" s="30"/>
    </row>
    <row r="347" spans="1:1">
      <c r="A347" s="30"/>
    </row>
    <row r="348" spans="1:1">
      <c r="A348" s="30"/>
    </row>
    <row r="349" spans="1:1">
      <c r="A349" s="30"/>
    </row>
    <row r="350" spans="1:1">
      <c r="A350" s="30"/>
    </row>
    <row r="351" spans="1:1">
      <c r="A351" s="30"/>
    </row>
    <row r="352" spans="1:1">
      <c r="A352" s="30"/>
    </row>
    <row r="353" spans="1:1">
      <c r="A353" s="30"/>
    </row>
    <row r="354" spans="1:1">
      <c r="A354" s="30"/>
    </row>
    <row r="355" spans="1:1">
      <c r="A355" s="30"/>
    </row>
    <row r="356" spans="1:1">
      <c r="A356" s="30"/>
    </row>
    <row r="357" spans="1:1">
      <c r="A357" s="30"/>
    </row>
    <row r="358" spans="1:1">
      <c r="A358" s="30"/>
    </row>
    <row r="359" spans="1:1">
      <c r="A359" s="30"/>
    </row>
    <row r="360" spans="1:1">
      <c r="A360" s="30"/>
    </row>
    <row r="361" spans="1:1">
      <c r="A361" s="30"/>
    </row>
    <row r="362" spans="1:1">
      <c r="A362" s="30"/>
    </row>
    <row r="363" spans="1:1">
      <c r="A363" s="30"/>
    </row>
    <row r="364" spans="1:1">
      <c r="A364" s="30"/>
    </row>
    <row r="365" spans="1:1">
      <c r="A365" s="30"/>
    </row>
    <row r="366" spans="1:1">
      <c r="A366" s="30"/>
    </row>
    <row r="367" spans="1:1">
      <c r="A367" s="30"/>
    </row>
    <row r="368" spans="1:1">
      <c r="A368" s="30"/>
    </row>
    <row r="369" spans="1:1">
      <c r="A369" s="30"/>
    </row>
    <row r="370" spans="1:1">
      <c r="A370" s="30"/>
    </row>
    <row r="371" spans="1:1">
      <c r="A371" s="30"/>
    </row>
    <row r="372" spans="1:1">
      <c r="A372" s="30"/>
    </row>
    <row r="373" spans="1:1">
      <c r="A373" s="30"/>
    </row>
    <row r="374" spans="1:1">
      <c r="A374" s="30"/>
    </row>
    <row r="375" spans="1:1">
      <c r="A375" s="30"/>
    </row>
    <row r="376" spans="1:1">
      <c r="A376" s="30"/>
    </row>
    <row r="377" spans="1:1">
      <c r="A377" s="30"/>
    </row>
    <row r="378" spans="1:1">
      <c r="A378" s="30"/>
    </row>
    <row r="379" spans="1:1">
      <c r="A379" s="30"/>
    </row>
    <row r="380" spans="1:1">
      <c r="A380" s="30"/>
    </row>
    <row r="381" spans="1:1">
      <c r="A381" s="30"/>
    </row>
    <row r="382" spans="1:1">
      <c r="A382" s="30"/>
    </row>
    <row r="383" spans="1:1">
      <c r="A383" s="30"/>
    </row>
    <row r="384" spans="1:1">
      <c r="A384" s="30"/>
    </row>
    <row r="385" spans="1:1">
      <c r="A385" s="30"/>
    </row>
    <row r="386" spans="1:1">
      <c r="A386" s="30"/>
    </row>
    <row r="387" spans="1:1">
      <c r="A387" s="30"/>
    </row>
    <row r="388" spans="1:1">
      <c r="A388" s="30"/>
    </row>
    <row r="389" spans="1:1">
      <c r="A389" s="30"/>
    </row>
    <row r="390" spans="1:1">
      <c r="A390" s="30"/>
    </row>
    <row r="391" spans="1:1">
      <c r="A391" s="30"/>
    </row>
    <row r="392" spans="1:1">
      <c r="A392" s="30"/>
    </row>
    <row r="393" spans="1:1">
      <c r="A393" s="30"/>
    </row>
    <row r="394" spans="1:1">
      <c r="A394" s="30"/>
    </row>
    <row r="395" spans="1:1">
      <c r="A395" s="30"/>
    </row>
    <row r="396" spans="1:1">
      <c r="A396" s="30"/>
    </row>
    <row r="397" spans="1:1">
      <c r="A397" s="30"/>
    </row>
    <row r="398" spans="1:1">
      <c r="A398" s="30"/>
    </row>
    <row r="399" spans="1:1">
      <c r="A399" s="30"/>
    </row>
    <row r="400" spans="1:1">
      <c r="A400" s="30"/>
    </row>
    <row r="401" spans="1:1">
      <c r="A401" s="30"/>
    </row>
    <row r="402" spans="1:1">
      <c r="A402" s="30"/>
    </row>
    <row r="403" spans="1:1">
      <c r="A403" s="30"/>
    </row>
    <row r="404" spans="1:1">
      <c r="A404" s="30"/>
    </row>
    <row r="405" spans="1:1">
      <c r="A405" s="30"/>
    </row>
    <row r="406" spans="1:1">
      <c r="A406" s="30"/>
    </row>
    <row r="407" spans="1:1">
      <c r="A407" s="30"/>
    </row>
    <row r="408" spans="1:1">
      <c r="A408" s="30"/>
    </row>
    <row r="409" spans="1:1">
      <c r="A409" s="30"/>
    </row>
    <row r="410" spans="1:1">
      <c r="A410" s="30"/>
    </row>
    <row r="411" spans="1:1">
      <c r="A411" s="30"/>
    </row>
    <row r="412" spans="1:1">
      <c r="A412" s="30"/>
    </row>
    <row r="413" spans="1:1">
      <c r="A413" s="30"/>
    </row>
    <row r="414" spans="1:1">
      <c r="A414" s="30"/>
    </row>
    <row r="415" spans="1:1">
      <c r="A415" s="30"/>
    </row>
    <row r="416" spans="1:1">
      <c r="A416" s="30"/>
    </row>
    <row r="417" spans="1:1">
      <c r="A417" s="30"/>
    </row>
    <row r="418" spans="1:1">
      <c r="A418" s="30"/>
    </row>
    <row r="419" spans="1:1">
      <c r="A419" s="30"/>
    </row>
    <row r="420" spans="1:1">
      <c r="A420" s="30"/>
    </row>
    <row r="421" spans="1:1">
      <c r="A421" s="30"/>
    </row>
    <row r="422" spans="1:1">
      <c r="A422" s="30"/>
    </row>
    <row r="423" spans="1:1">
      <c r="A423" s="30"/>
    </row>
    <row r="424" spans="1:1">
      <c r="A424" s="30"/>
    </row>
    <row r="425" spans="1:1">
      <c r="A425" s="30"/>
    </row>
    <row r="426" spans="1:1">
      <c r="A426" s="30"/>
    </row>
    <row r="427" spans="1:1">
      <c r="A427" s="30"/>
    </row>
    <row r="428" spans="1:1">
      <c r="A428" s="30"/>
    </row>
    <row r="429" spans="1:1">
      <c r="A429" s="30"/>
    </row>
    <row r="430" spans="1:1">
      <c r="A430" s="30"/>
    </row>
    <row r="431" spans="1:1">
      <c r="A431" s="30"/>
    </row>
    <row r="432" spans="1:1">
      <c r="A432" s="30"/>
    </row>
    <row r="433" spans="1:1">
      <c r="A433" s="30"/>
    </row>
    <row r="434" spans="1:1">
      <c r="A434" s="30"/>
    </row>
    <row r="435" spans="1:1">
      <c r="A435" s="30"/>
    </row>
    <row r="436" spans="1:1">
      <c r="A436" s="30"/>
    </row>
    <row r="437" spans="1:1">
      <c r="A437" s="30"/>
    </row>
    <row r="438" spans="1:1">
      <c r="A438" s="30"/>
    </row>
    <row r="439" spans="1:1">
      <c r="A439" s="30"/>
    </row>
    <row r="440" spans="1:1">
      <c r="A440" s="30"/>
    </row>
    <row r="441" spans="1:1">
      <c r="A441" s="30"/>
    </row>
    <row r="442" spans="1:1">
      <c r="A442" s="30"/>
    </row>
    <row r="443" spans="1:1">
      <c r="A443" s="30"/>
    </row>
    <row r="444" spans="1:1">
      <c r="A444" s="30"/>
    </row>
    <row r="445" spans="1:1">
      <c r="A445" s="30"/>
    </row>
    <row r="446" spans="1:1">
      <c r="A446" s="30"/>
    </row>
    <row r="447" spans="1:1">
      <c r="A447" s="30"/>
    </row>
    <row r="448" spans="1:1">
      <c r="A448" s="30"/>
    </row>
    <row r="449" spans="1:1">
      <c r="A449" s="30"/>
    </row>
    <row r="450" spans="1:1">
      <c r="A450" s="30"/>
    </row>
    <row r="451" spans="1:1">
      <c r="A451" s="30"/>
    </row>
    <row r="452" spans="1:1">
      <c r="A452" s="30"/>
    </row>
    <row r="453" spans="1:1">
      <c r="A453" s="30"/>
    </row>
    <row r="454" spans="1:1">
      <c r="A454" s="30"/>
    </row>
    <row r="455" spans="1:1">
      <c r="A455" s="30"/>
    </row>
    <row r="456" spans="1:1">
      <c r="A456" s="30"/>
    </row>
    <row r="457" spans="1:1">
      <c r="A457" s="30"/>
    </row>
    <row r="458" spans="1:1">
      <c r="A458" s="30"/>
    </row>
    <row r="459" spans="1:1">
      <c r="A459" s="30"/>
    </row>
    <row r="460" spans="1:1">
      <c r="A460" s="30"/>
    </row>
    <row r="461" spans="1:1">
      <c r="A461" s="30"/>
    </row>
    <row r="462" spans="1:1">
      <c r="A462" s="30"/>
    </row>
    <row r="463" spans="1:1">
      <c r="A463" s="30"/>
    </row>
    <row r="464" spans="1:1">
      <c r="A464" s="30"/>
    </row>
    <row r="465" spans="1:1">
      <c r="A465" s="30"/>
    </row>
    <row r="466" spans="1:1">
      <c r="A466" s="30"/>
    </row>
    <row r="467" spans="1:1">
      <c r="A467" s="30"/>
    </row>
    <row r="468" spans="1:1">
      <c r="A468" s="30"/>
    </row>
    <row r="469" spans="1:1">
      <c r="A469" s="30"/>
    </row>
    <row r="470" spans="1:1">
      <c r="A470" s="30"/>
    </row>
    <row r="471" spans="1:1">
      <c r="A471" s="30"/>
    </row>
    <row r="472" spans="1:1">
      <c r="A472" s="30"/>
    </row>
    <row r="473" spans="1:1">
      <c r="A473" s="30"/>
    </row>
    <row r="474" spans="1:1">
      <c r="A474" s="30"/>
    </row>
    <row r="475" spans="1:1">
      <c r="A475" s="30"/>
    </row>
    <row r="476" spans="1:1">
      <c r="A476" s="30"/>
    </row>
    <row r="477" spans="1:1">
      <c r="A477" s="30"/>
    </row>
    <row r="478" spans="1:1">
      <c r="A478" s="30"/>
    </row>
    <row r="479" spans="1:1">
      <c r="A479" s="30"/>
    </row>
    <row r="480" spans="1:1">
      <c r="A480" s="30"/>
    </row>
    <row r="481" spans="1:1">
      <c r="A481" s="30"/>
    </row>
    <row r="482" spans="1:1">
      <c r="A482" s="30"/>
    </row>
    <row r="483" spans="1:1">
      <c r="A483" s="30"/>
    </row>
    <row r="484" spans="1:1">
      <c r="A484" s="30"/>
    </row>
    <row r="485" spans="1:1">
      <c r="A485" s="30"/>
    </row>
    <row r="486" spans="1:1">
      <c r="A486" s="30"/>
    </row>
    <row r="487" spans="1:1">
      <c r="A487" s="30"/>
    </row>
    <row r="488" spans="1:1">
      <c r="A488" s="30"/>
    </row>
    <row r="489" spans="1:1">
      <c r="A489" s="30"/>
    </row>
    <row r="490" spans="1:1">
      <c r="A490" s="30"/>
    </row>
    <row r="491" spans="1:1">
      <c r="A491" s="30"/>
    </row>
    <row r="492" spans="1:1">
      <c r="A492" s="30"/>
    </row>
    <row r="493" spans="1:1">
      <c r="A493" s="30"/>
    </row>
    <row r="494" spans="1:1">
      <c r="A494" s="30"/>
    </row>
    <row r="495" spans="1:1">
      <c r="A495" s="30"/>
    </row>
    <row r="496" spans="1:1">
      <c r="A496" s="30"/>
    </row>
    <row r="497" spans="1:1">
      <c r="A497" s="30"/>
    </row>
    <row r="498" spans="1:1">
      <c r="A498" s="30"/>
    </row>
    <row r="499" spans="1:1">
      <c r="A499" s="30"/>
    </row>
    <row r="500" spans="1:1">
      <c r="A500" s="30"/>
    </row>
    <row r="501" spans="1:1">
      <c r="A501" s="30"/>
    </row>
    <row r="502" spans="1:1">
      <c r="A502" s="30"/>
    </row>
    <row r="503" spans="1:1">
      <c r="A503" s="30"/>
    </row>
    <row r="504" spans="1:1">
      <c r="A504" s="30"/>
    </row>
    <row r="505" spans="1:1">
      <c r="A505" s="30"/>
    </row>
    <row r="506" spans="1:1">
      <c r="A506" s="30"/>
    </row>
    <row r="507" spans="1:1">
      <c r="A507" s="30"/>
    </row>
    <row r="508" spans="1:1">
      <c r="A508" s="30"/>
    </row>
    <row r="509" spans="1:1">
      <c r="A509" s="30"/>
    </row>
    <row r="510" spans="1:1">
      <c r="A510" s="30"/>
    </row>
    <row r="511" spans="1:1">
      <c r="A511" s="30"/>
    </row>
    <row r="512" spans="1:1">
      <c r="A512" s="30"/>
    </row>
    <row r="513" spans="1:1">
      <c r="A513" s="30"/>
    </row>
    <row r="514" spans="1:1">
      <c r="A514" s="30"/>
    </row>
    <row r="515" spans="1:1">
      <c r="A515" s="30"/>
    </row>
    <row r="516" spans="1:1">
      <c r="A516" s="30"/>
    </row>
    <row r="517" spans="1:1">
      <c r="A517" s="30"/>
    </row>
    <row r="518" spans="1:1">
      <c r="A518" s="30"/>
    </row>
    <row r="519" spans="1:1">
      <c r="A519" s="30"/>
    </row>
    <row r="520" spans="1:1">
      <c r="A520" s="30"/>
    </row>
    <row r="521" spans="1:1">
      <c r="A521" s="30"/>
    </row>
    <row r="522" spans="1:1">
      <c r="A522" s="30"/>
    </row>
    <row r="523" spans="1:1">
      <c r="A523" s="30"/>
    </row>
    <row r="524" spans="1:1">
      <c r="A524" s="30"/>
    </row>
    <row r="525" spans="1:1">
      <c r="A525" s="30"/>
    </row>
    <row r="526" spans="1:1">
      <c r="A526" s="30"/>
    </row>
    <row r="527" spans="1:1">
      <c r="A527" s="30"/>
    </row>
    <row r="528" spans="1:1">
      <c r="A528" s="30"/>
    </row>
    <row r="529" spans="1:1">
      <c r="A529" s="30"/>
    </row>
    <row r="530" spans="1:1">
      <c r="A530" s="30"/>
    </row>
    <row r="531" spans="1:1">
      <c r="A531" s="30"/>
    </row>
    <row r="532" spans="1:1">
      <c r="A532" s="30"/>
    </row>
    <row r="533" spans="1:1">
      <c r="A533" s="30"/>
    </row>
    <row r="534" spans="1:1">
      <c r="A534" s="30"/>
    </row>
    <row r="535" spans="1:1">
      <c r="A535" s="30"/>
    </row>
    <row r="536" spans="1:1">
      <c r="A536" s="30"/>
    </row>
    <row r="537" spans="1:1">
      <c r="A537" s="30"/>
    </row>
    <row r="538" spans="1:1">
      <c r="A538" s="30"/>
    </row>
    <row r="539" spans="1:1">
      <c r="A539" s="30"/>
    </row>
    <row r="540" spans="1:1">
      <c r="A540" s="30"/>
    </row>
    <row r="541" spans="1:1">
      <c r="A541" s="30"/>
    </row>
    <row r="542" spans="1:1">
      <c r="A542" s="30"/>
    </row>
    <row r="543" spans="1:1">
      <c r="A543" s="30"/>
    </row>
    <row r="544" spans="1:1">
      <c r="A544" s="30"/>
    </row>
    <row r="545" spans="1:1">
      <c r="A545" s="30"/>
    </row>
    <row r="546" spans="1:1">
      <c r="A546" s="30"/>
    </row>
    <row r="547" spans="1:1">
      <c r="A547" s="30"/>
    </row>
    <row r="548" spans="1:1">
      <c r="A548" s="30"/>
    </row>
    <row r="549" spans="1:1">
      <c r="A549" s="30"/>
    </row>
    <row r="550" spans="1:1">
      <c r="A550" s="30"/>
    </row>
    <row r="551" spans="1:1">
      <c r="A551" s="30"/>
    </row>
    <row r="552" spans="1:1">
      <c r="A552" s="30"/>
    </row>
    <row r="553" spans="1:1">
      <c r="A553" s="30"/>
    </row>
    <row r="554" spans="1:1">
      <c r="A554" s="30"/>
    </row>
    <row r="555" spans="1:1">
      <c r="A555" s="30"/>
    </row>
    <row r="556" spans="1:1">
      <c r="A556" s="30"/>
    </row>
    <row r="557" spans="1:1">
      <c r="A557" s="30"/>
    </row>
    <row r="558" spans="1:1">
      <c r="A558" s="30"/>
    </row>
    <row r="559" spans="1:1">
      <c r="A559" s="30"/>
    </row>
    <row r="560" spans="1:1">
      <c r="A560" s="30"/>
    </row>
    <row r="561" spans="1:1">
      <c r="A561" s="30"/>
    </row>
    <row r="562" spans="1:1">
      <c r="A562" s="30"/>
    </row>
    <row r="563" spans="1:1">
      <c r="A563" s="30"/>
    </row>
    <row r="564" spans="1:1">
      <c r="A564" s="30"/>
    </row>
    <row r="565" spans="1:1">
      <c r="A565" s="30"/>
    </row>
    <row r="566" spans="1:1">
      <c r="A566" s="30"/>
    </row>
    <row r="567" spans="1:1">
      <c r="A567" s="30"/>
    </row>
    <row r="568" spans="1:1">
      <c r="A568" s="30"/>
    </row>
    <row r="569" spans="1:1">
      <c r="A569" s="30"/>
    </row>
    <row r="570" spans="1:1">
      <c r="A570" s="30"/>
    </row>
    <row r="571" spans="1:1">
      <c r="A571" s="30"/>
    </row>
    <row r="572" spans="1:1">
      <c r="A572" s="30"/>
    </row>
    <row r="573" spans="1:1">
      <c r="A573" s="30"/>
    </row>
    <row r="574" spans="1:1">
      <c r="A574" s="30"/>
    </row>
    <row r="575" spans="1:1">
      <c r="A575" s="30"/>
    </row>
    <row r="576" spans="1:1">
      <c r="A576" s="30"/>
    </row>
    <row r="577" spans="1:1">
      <c r="A577" s="30"/>
    </row>
    <row r="578" spans="1:1">
      <c r="A578" s="30"/>
    </row>
    <row r="579" spans="1:1">
      <c r="A579" s="30"/>
    </row>
    <row r="580" spans="1:1">
      <c r="A580" s="30"/>
    </row>
    <row r="581" spans="1:1">
      <c r="A581" s="30"/>
    </row>
    <row r="582" spans="1:1">
      <c r="A582" s="30"/>
    </row>
    <row r="583" spans="1:1">
      <c r="A583" s="30"/>
    </row>
    <row r="584" spans="1:1">
      <c r="A584" s="30"/>
    </row>
    <row r="585" spans="1:1">
      <c r="A585" s="30"/>
    </row>
    <row r="586" spans="1:1">
      <c r="A586" s="30"/>
    </row>
    <row r="587" spans="1:1">
      <c r="A587" s="30"/>
    </row>
    <row r="588" spans="1:1">
      <c r="A588" s="30"/>
    </row>
    <row r="589" spans="1:1">
      <c r="A589" s="30"/>
    </row>
    <row r="590" spans="1:1">
      <c r="A590" s="30"/>
    </row>
    <row r="591" spans="1:1">
      <c r="A591" s="30"/>
    </row>
    <row r="592" spans="1:1">
      <c r="A592" s="30"/>
    </row>
    <row r="593" spans="1:1">
      <c r="A593" s="30"/>
    </row>
    <row r="594" spans="1:1">
      <c r="A594" s="30"/>
    </row>
    <row r="595" spans="1:1">
      <c r="A595" s="30"/>
    </row>
    <row r="596" spans="1:1">
      <c r="A596" s="30"/>
    </row>
    <row r="597" spans="1:1">
      <c r="A597" s="30"/>
    </row>
    <row r="598" spans="1:1">
      <c r="A598" s="30"/>
    </row>
    <row r="599" spans="1:1">
      <c r="A599" s="30"/>
    </row>
    <row r="600" spans="1:1">
      <c r="A600" s="30"/>
    </row>
    <row r="601" spans="1:1">
      <c r="A601" s="30"/>
    </row>
    <row r="602" spans="1:1">
      <c r="A602" s="30"/>
    </row>
    <row r="603" spans="1:1">
      <c r="A603" s="30"/>
    </row>
    <row r="604" spans="1:1">
      <c r="A604" s="30"/>
    </row>
    <row r="605" spans="1:1">
      <c r="A605" s="30"/>
    </row>
    <row r="606" spans="1:1">
      <c r="A606" s="30"/>
    </row>
    <row r="607" spans="1:1">
      <c r="A607" s="30"/>
    </row>
    <row r="608" spans="1:1">
      <c r="A608" s="30"/>
    </row>
    <row r="609" spans="1:1">
      <c r="A609" s="30"/>
    </row>
    <row r="610" spans="1:1">
      <c r="A610" s="30"/>
    </row>
    <row r="611" spans="1:1">
      <c r="A611" s="30"/>
    </row>
    <row r="612" spans="1:1">
      <c r="A612" s="30"/>
    </row>
    <row r="613" spans="1:1">
      <c r="A613" s="30"/>
    </row>
    <row r="614" spans="1:1">
      <c r="A614" s="30"/>
    </row>
    <row r="615" spans="1:1">
      <c r="A615" s="30"/>
    </row>
    <row r="616" spans="1:1">
      <c r="A616" s="30"/>
    </row>
    <row r="617" spans="1:1">
      <c r="A617" s="30"/>
    </row>
    <row r="618" spans="1:1">
      <c r="A618" s="30"/>
    </row>
    <row r="619" spans="1:1">
      <c r="A619" s="30"/>
    </row>
    <row r="620" spans="1:1">
      <c r="A620" s="30"/>
    </row>
    <row r="621" spans="1:1">
      <c r="A621" s="30"/>
    </row>
    <row r="622" spans="1:1">
      <c r="A622" s="30"/>
    </row>
    <row r="623" spans="1:1">
      <c r="A623" s="30"/>
    </row>
    <row r="624" spans="1:1">
      <c r="A624" s="30"/>
    </row>
    <row r="625" spans="1:1">
      <c r="A625" s="30"/>
    </row>
    <row r="626" spans="1:1">
      <c r="A626" s="30"/>
    </row>
    <row r="627" spans="1:1">
      <c r="A627" s="30"/>
    </row>
    <row r="628" spans="1:1">
      <c r="A628" s="30"/>
    </row>
    <row r="629" spans="1:1">
      <c r="A629" s="30"/>
    </row>
    <row r="630" spans="1:1">
      <c r="A630" s="30"/>
    </row>
    <row r="631" spans="1:1">
      <c r="A631" s="30"/>
    </row>
    <row r="632" spans="1:1">
      <c r="A632" s="30"/>
    </row>
    <row r="633" spans="1:1">
      <c r="A633" s="30"/>
    </row>
    <row r="634" spans="1:1">
      <c r="A634" s="30"/>
    </row>
    <row r="635" spans="1:1">
      <c r="A635" s="30"/>
    </row>
    <row r="636" spans="1:1">
      <c r="A636" s="30"/>
    </row>
    <row r="637" spans="1:1">
      <c r="A637" s="30"/>
    </row>
    <row r="638" spans="1:1">
      <c r="A638" s="30"/>
    </row>
    <row r="639" spans="1:1">
      <c r="A639" s="30"/>
    </row>
    <row r="640" spans="1:1">
      <c r="A640" s="30"/>
    </row>
    <row r="641" spans="1:1">
      <c r="A641" s="30"/>
    </row>
    <row r="642" spans="1:1">
      <c r="A642" s="30"/>
    </row>
    <row r="643" spans="1:1">
      <c r="A643" s="30"/>
    </row>
    <row r="644" spans="1:1">
      <c r="A644" s="30"/>
    </row>
    <row r="645" spans="1:1">
      <c r="A645" s="30"/>
    </row>
    <row r="646" spans="1:1">
      <c r="A646" s="30"/>
    </row>
    <row r="647" spans="1:1">
      <c r="A647" s="30"/>
    </row>
    <row r="648" spans="1:1">
      <c r="A648" s="30"/>
    </row>
    <row r="649" spans="1:1">
      <c r="A649" s="30"/>
    </row>
    <row r="650" spans="1:1">
      <c r="A650" s="30"/>
    </row>
    <row r="651" spans="1:1">
      <c r="A651" s="30"/>
    </row>
    <row r="652" spans="1:1">
      <c r="A652" s="30"/>
    </row>
    <row r="653" spans="1:1">
      <c r="A653" s="30"/>
    </row>
    <row r="654" spans="1:1">
      <c r="A654" s="30"/>
    </row>
    <row r="655" spans="1:1">
      <c r="A655" s="30"/>
    </row>
    <row r="656" spans="1:1">
      <c r="A656" s="30"/>
    </row>
    <row r="657" spans="1:1">
      <c r="A657" s="30"/>
    </row>
    <row r="658" spans="1:1">
      <c r="A658" s="30"/>
    </row>
    <row r="659" spans="1:1">
      <c r="A659" s="30"/>
    </row>
    <row r="660" spans="1:1">
      <c r="A660" s="30"/>
    </row>
    <row r="661" spans="1:1">
      <c r="A661" s="30"/>
    </row>
    <row r="662" spans="1:1">
      <c r="A662" s="30"/>
    </row>
    <row r="663" spans="1:1">
      <c r="A663" s="30"/>
    </row>
    <row r="664" spans="1:1">
      <c r="A664" s="30"/>
    </row>
    <row r="665" spans="1:1">
      <c r="A665" s="30"/>
    </row>
    <row r="666" spans="1:1">
      <c r="A666" s="30"/>
    </row>
    <row r="667" spans="1:1">
      <c r="A667" s="30"/>
    </row>
    <row r="668" spans="1:1">
      <c r="A668" s="30"/>
    </row>
    <row r="669" spans="1:1">
      <c r="A669" s="30"/>
    </row>
    <row r="670" spans="1:1">
      <c r="A670" s="30"/>
    </row>
    <row r="671" spans="1:1">
      <c r="A671" s="30"/>
    </row>
    <row r="672" spans="1:1">
      <c r="A672" s="30"/>
    </row>
    <row r="673" spans="1:1">
      <c r="A673" s="30"/>
    </row>
    <row r="674" spans="1:1">
      <c r="A674" s="30"/>
    </row>
    <row r="675" spans="1:1">
      <c r="A675" s="30"/>
    </row>
    <row r="676" spans="1:1">
      <c r="A676" s="30"/>
    </row>
    <row r="677" spans="1:1">
      <c r="A677" s="30"/>
    </row>
    <row r="678" spans="1:1">
      <c r="A678" s="30"/>
    </row>
    <row r="679" spans="1:1">
      <c r="A679" s="30"/>
    </row>
    <row r="680" spans="1:1">
      <c r="A680" s="30"/>
    </row>
    <row r="681" spans="1:1">
      <c r="A681" s="30"/>
    </row>
    <row r="682" spans="1:1">
      <c r="A682" s="30"/>
    </row>
    <row r="683" spans="1:1">
      <c r="A683" s="30"/>
    </row>
    <row r="684" spans="1:1">
      <c r="A684" s="30"/>
    </row>
    <row r="685" spans="1:1">
      <c r="A685" s="30"/>
    </row>
    <row r="686" spans="1:1">
      <c r="A686" s="30"/>
    </row>
    <row r="687" spans="1:1">
      <c r="A687" s="30"/>
    </row>
    <row r="688" spans="1:1">
      <c r="A688" s="30"/>
    </row>
    <row r="689" spans="1:1">
      <c r="A689" s="30"/>
    </row>
    <row r="690" spans="1:1">
      <c r="A690" s="30"/>
    </row>
    <row r="691" spans="1:1">
      <c r="A691" s="30"/>
    </row>
    <row r="692" spans="1:1">
      <c r="A692" s="30"/>
    </row>
    <row r="693" spans="1:1">
      <c r="A693" s="30"/>
    </row>
    <row r="694" spans="1:1">
      <c r="A694" s="30"/>
    </row>
    <row r="695" spans="1:1">
      <c r="A695" s="30"/>
    </row>
    <row r="696" spans="1:1">
      <c r="A696" s="30"/>
    </row>
    <row r="697" spans="1:1">
      <c r="A697" s="30"/>
    </row>
    <row r="698" spans="1:1">
      <c r="A698" s="30"/>
    </row>
    <row r="699" spans="1:1">
      <c r="A699" s="30"/>
    </row>
    <row r="700" spans="1:1">
      <c r="A700" s="30"/>
    </row>
    <row r="701" spans="1:1">
      <c r="A701" s="30"/>
    </row>
    <row r="702" spans="1:1">
      <c r="A702" s="30"/>
    </row>
    <row r="703" spans="1:1">
      <c r="A703" s="30"/>
    </row>
    <row r="704" spans="1:1">
      <c r="A704" s="30"/>
    </row>
    <row r="705" spans="1:1">
      <c r="A705" s="30"/>
    </row>
    <row r="706" spans="1:1">
      <c r="A706" s="30"/>
    </row>
    <row r="707" spans="1:1">
      <c r="A707" s="30"/>
    </row>
  </sheetData>
  <mergeCells count="29">
    <mergeCell ref="B19:F19"/>
    <mergeCell ref="A20:F20"/>
    <mergeCell ref="A23:F23"/>
    <mergeCell ref="A1:F2"/>
    <mergeCell ref="A3:F3"/>
    <mergeCell ref="A4:F4"/>
    <mergeCell ref="A6:F6"/>
    <mergeCell ref="A7:F7"/>
    <mergeCell ref="A9:F9"/>
    <mergeCell ref="A10:F10"/>
    <mergeCell ref="A12:F12"/>
    <mergeCell ref="A13:F13"/>
    <mergeCell ref="A14:F16"/>
    <mergeCell ref="A8:F8"/>
    <mergeCell ref="A46:F46"/>
    <mergeCell ref="B47:F47"/>
    <mergeCell ref="A48:F48"/>
    <mergeCell ref="B66:F66"/>
    <mergeCell ref="B24:F24"/>
    <mergeCell ref="A25:F25"/>
    <mergeCell ref="B34:F34"/>
    <mergeCell ref="A35:F35"/>
    <mergeCell ref="E82:F82"/>
    <mergeCell ref="E86:F86"/>
    <mergeCell ref="A67:F67"/>
    <mergeCell ref="B71:F71"/>
    <mergeCell ref="A72:F72"/>
    <mergeCell ref="E80:F80"/>
    <mergeCell ref="E81:F8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A8" sqref="A8:F8"/>
    </sheetView>
  </sheetViews>
  <sheetFormatPr defaultRowHeight="14.25"/>
  <cols>
    <col min="1" max="1" width="5.77734375" style="14" customWidth="1"/>
    <col min="2" max="2" width="43.77734375" style="14" customWidth="1"/>
    <col min="3" max="3" width="5.77734375" style="14" customWidth="1"/>
    <col min="4" max="4" width="10.109375" style="14" customWidth="1"/>
    <col min="5" max="5" width="11.109375" style="14" customWidth="1"/>
    <col min="6" max="6" width="12.77734375" style="14" customWidth="1"/>
    <col min="7" max="16384" width="8.88671875" style="14"/>
  </cols>
  <sheetData>
    <row r="1" spans="1:6">
      <c r="A1" s="1124" t="s">
        <v>170</v>
      </c>
      <c r="B1" s="1125"/>
      <c r="C1" s="1125"/>
      <c r="D1" s="1125"/>
      <c r="E1" s="1125"/>
      <c r="F1" s="1126"/>
    </row>
    <row r="2" spans="1:6">
      <c r="A2" s="1127"/>
      <c r="B2" s="1047"/>
      <c r="C2" s="1047"/>
      <c r="D2" s="1047"/>
      <c r="E2" s="1047"/>
      <c r="F2" s="1128"/>
    </row>
    <row r="3" spans="1:6" ht="15">
      <c r="A3" s="1129" t="s">
        <v>621</v>
      </c>
      <c r="B3" s="1050"/>
      <c r="C3" s="1050"/>
      <c r="D3" s="1050"/>
      <c r="E3" s="1050"/>
      <c r="F3" s="1130"/>
    </row>
    <row r="4" spans="1:6" ht="15">
      <c r="A4" s="1129" t="s">
        <v>706</v>
      </c>
      <c r="B4" s="1052"/>
      <c r="C4" s="1052"/>
      <c r="D4" s="1052"/>
      <c r="E4" s="1052"/>
      <c r="F4" s="1131"/>
    </row>
    <row r="5" spans="1:6" ht="15">
      <c r="A5" s="183"/>
      <c r="B5" s="60"/>
      <c r="C5" s="60"/>
      <c r="D5" s="60"/>
      <c r="E5" s="60"/>
      <c r="F5" s="184"/>
    </row>
    <row r="6" spans="1:6" ht="15.75" customHeight="1">
      <c r="A6" s="1132" t="s">
        <v>171</v>
      </c>
      <c r="B6" s="1055"/>
      <c r="C6" s="1055"/>
      <c r="D6" s="1055"/>
      <c r="E6" s="1055"/>
      <c r="F6" s="1133"/>
    </row>
    <row r="7" spans="1:6" ht="15">
      <c r="A7" s="1134" t="s">
        <v>172</v>
      </c>
      <c r="B7" s="1058"/>
      <c r="C7" s="1058"/>
      <c r="D7" s="1058"/>
      <c r="E7" s="1058"/>
      <c r="F7" s="1135"/>
    </row>
    <row r="8" spans="1:6" ht="37.5" customHeight="1">
      <c r="A8" s="1017" t="s">
        <v>720</v>
      </c>
      <c r="B8" s="1018"/>
      <c r="C8" s="1018"/>
      <c r="D8" s="1018"/>
      <c r="E8" s="1018"/>
      <c r="F8" s="1019"/>
    </row>
    <row r="9" spans="1:6" ht="22.5" customHeight="1">
      <c r="A9" s="1146" t="s">
        <v>173</v>
      </c>
      <c r="B9" s="1032"/>
      <c r="C9" s="1032"/>
      <c r="D9" s="1032"/>
      <c r="E9" s="1032"/>
      <c r="F9" s="1147"/>
    </row>
    <row r="10" spans="1:6">
      <c r="A10" s="1146" t="s">
        <v>174</v>
      </c>
      <c r="B10" s="1032"/>
      <c r="C10" s="1032"/>
      <c r="D10" s="1032"/>
      <c r="E10" s="1032"/>
      <c r="F10" s="1147"/>
    </row>
    <row r="11" spans="1:6">
      <c r="A11" s="185"/>
      <c r="B11" s="63"/>
      <c r="C11" s="63"/>
      <c r="D11" s="63"/>
      <c r="E11" s="63"/>
      <c r="F11" s="186"/>
    </row>
    <row r="12" spans="1:6">
      <c r="A12" s="1146" t="s">
        <v>175</v>
      </c>
      <c r="B12" s="1032"/>
      <c r="C12" s="1032"/>
      <c r="D12" s="1032"/>
      <c r="E12" s="1032"/>
      <c r="F12" s="1147"/>
    </row>
    <row r="13" spans="1:6" ht="15.75" thickBot="1">
      <c r="A13" s="1148" t="s">
        <v>176</v>
      </c>
      <c r="B13" s="1035"/>
      <c r="C13" s="1035"/>
      <c r="D13" s="1035"/>
      <c r="E13" s="1035"/>
      <c r="F13" s="1149"/>
    </row>
    <row r="14" spans="1:6">
      <c r="A14" s="1150" t="s">
        <v>179</v>
      </c>
      <c r="B14" s="1038"/>
      <c r="C14" s="1038"/>
      <c r="D14" s="1038"/>
      <c r="E14" s="1038"/>
      <c r="F14" s="1151"/>
    </row>
    <row r="15" spans="1:6">
      <c r="A15" s="1152"/>
      <c r="B15" s="1153"/>
      <c r="C15" s="1153"/>
      <c r="D15" s="1153"/>
      <c r="E15" s="1153"/>
      <c r="F15" s="1154"/>
    </row>
    <row r="16" spans="1:6" ht="15" thickBot="1">
      <c r="A16" s="1155"/>
      <c r="B16" s="1041"/>
      <c r="C16" s="1041"/>
      <c r="D16" s="1041"/>
      <c r="E16" s="1041"/>
      <c r="F16" s="1156"/>
    </row>
    <row r="17" spans="1:6" ht="26.25" thickBot="1">
      <c r="A17" s="758" t="s">
        <v>127</v>
      </c>
      <c r="B17" s="759" t="s">
        <v>122</v>
      </c>
      <c r="C17" s="760" t="s">
        <v>124</v>
      </c>
      <c r="D17" s="761" t="s">
        <v>125</v>
      </c>
      <c r="E17" s="760" t="s">
        <v>126</v>
      </c>
      <c r="F17" s="760" t="s">
        <v>123</v>
      </c>
    </row>
    <row r="18" spans="1:6" ht="46.5" thickTop="1" thickBot="1">
      <c r="A18" s="981"/>
      <c r="B18" s="982" t="s">
        <v>117</v>
      </c>
      <c r="C18" s="981"/>
      <c r="D18" s="981"/>
      <c r="E18" s="981"/>
      <c r="F18" s="983"/>
    </row>
    <row r="19" spans="1:6" ht="15.75" thickBot="1">
      <c r="A19" s="984">
        <v>1</v>
      </c>
      <c r="B19" s="1203" t="s">
        <v>118</v>
      </c>
      <c r="C19" s="1203"/>
      <c r="D19" s="1203"/>
      <c r="E19" s="1203"/>
      <c r="F19" s="1203"/>
    </row>
    <row r="20" spans="1:6" ht="15" thickBot="1">
      <c r="A20" s="1204"/>
      <c r="B20" s="1204"/>
      <c r="C20" s="1204"/>
      <c r="D20" s="1204"/>
      <c r="E20" s="1204"/>
      <c r="F20" s="1204"/>
    </row>
    <row r="21" spans="1:6" ht="270.75">
      <c r="A21" s="985">
        <v>1.02</v>
      </c>
      <c r="B21" s="986" t="s">
        <v>707</v>
      </c>
      <c r="C21" s="987"/>
      <c r="D21" s="994"/>
      <c r="E21" s="995"/>
      <c r="F21" s="996"/>
    </row>
    <row r="22" spans="1:6" ht="228">
      <c r="A22" s="988"/>
      <c r="B22" s="989" t="s">
        <v>708</v>
      </c>
      <c r="C22" s="990" t="s">
        <v>37</v>
      </c>
      <c r="D22" s="997">
        <v>1</v>
      </c>
      <c r="E22" s="998"/>
      <c r="F22" s="999"/>
    </row>
    <row r="23" spans="1:6" ht="18" customHeight="1">
      <c r="A23" s="988">
        <v>1.03</v>
      </c>
      <c r="B23" s="989" t="s">
        <v>709</v>
      </c>
      <c r="C23" s="990" t="s">
        <v>28</v>
      </c>
      <c r="D23" s="997">
        <v>1</v>
      </c>
      <c r="E23" s="998"/>
      <c r="F23" s="999"/>
    </row>
    <row r="24" spans="1:6" ht="156.75">
      <c r="A24" s="988">
        <v>1.04</v>
      </c>
      <c r="B24" s="989" t="s">
        <v>710</v>
      </c>
      <c r="C24" s="990" t="s">
        <v>28</v>
      </c>
      <c r="D24" s="1000">
        <v>1</v>
      </c>
      <c r="E24" s="997"/>
      <c r="F24" s="999"/>
    </row>
    <row r="25" spans="1:6" ht="85.5">
      <c r="A25" s="988">
        <v>1.05</v>
      </c>
      <c r="B25" s="989" t="s">
        <v>711</v>
      </c>
      <c r="C25" s="990" t="s">
        <v>28</v>
      </c>
      <c r="D25" s="997">
        <v>1</v>
      </c>
      <c r="E25" s="998"/>
      <c r="F25" s="1001"/>
    </row>
    <row r="26" spans="1:6" ht="409.5">
      <c r="A26" s="988">
        <v>1.06</v>
      </c>
      <c r="B26" s="991" t="s">
        <v>716</v>
      </c>
      <c r="C26" s="992" t="s">
        <v>28</v>
      </c>
      <c r="D26" s="1002">
        <v>1</v>
      </c>
      <c r="E26" s="1003"/>
      <c r="F26" s="1004"/>
    </row>
    <row r="27" spans="1:6" ht="85.5">
      <c r="A27" s="988">
        <v>1.07</v>
      </c>
      <c r="B27" s="991" t="s">
        <v>711</v>
      </c>
      <c r="C27" s="992" t="s">
        <v>28</v>
      </c>
      <c r="D27" s="1002">
        <v>1</v>
      </c>
      <c r="E27" s="1003"/>
      <c r="F27" s="1004"/>
    </row>
    <row r="28" spans="1:6" ht="142.5">
      <c r="A28" s="988">
        <v>1.08</v>
      </c>
      <c r="B28" s="991" t="s">
        <v>712</v>
      </c>
      <c r="C28" s="992" t="s">
        <v>28</v>
      </c>
      <c r="D28" s="1002">
        <v>1</v>
      </c>
      <c r="E28" s="1003"/>
      <c r="F28" s="1004"/>
    </row>
    <row r="29" spans="1:6" ht="199.5">
      <c r="A29" s="988">
        <v>1.0900000000000001</v>
      </c>
      <c r="B29" s="991" t="s">
        <v>713</v>
      </c>
      <c r="C29" s="992" t="s">
        <v>28</v>
      </c>
      <c r="D29" s="1002">
        <v>1</v>
      </c>
      <c r="E29" s="1003"/>
      <c r="F29" s="1004"/>
    </row>
    <row r="30" spans="1:6" ht="99.75">
      <c r="A30" s="988">
        <v>1.1000000000000001</v>
      </c>
      <c r="B30" s="991" t="s">
        <v>714</v>
      </c>
      <c r="C30" s="992" t="s">
        <v>28</v>
      </c>
      <c r="D30" s="1002">
        <v>1</v>
      </c>
      <c r="E30" s="1003"/>
      <c r="F30" s="1004"/>
    </row>
    <row r="31" spans="1:6" ht="299.25">
      <c r="A31" s="988">
        <v>1.1100000000000001</v>
      </c>
      <c r="B31" s="991" t="s">
        <v>119</v>
      </c>
      <c r="C31" s="992" t="s">
        <v>28</v>
      </c>
      <c r="D31" s="1002">
        <v>1</v>
      </c>
      <c r="E31" s="1003"/>
      <c r="F31" s="1004"/>
    </row>
    <row r="32" spans="1:6" ht="213.75">
      <c r="A32" s="988">
        <v>1.1200000000000001</v>
      </c>
      <c r="B32" s="991" t="s">
        <v>120</v>
      </c>
      <c r="C32" s="992" t="s">
        <v>28</v>
      </c>
      <c r="D32" s="1002">
        <v>1</v>
      </c>
      <c r="E32" s="1003"/>
      <c r="F32" s="1004"/>
    </row>
    <row r="33" spans="1:6" ht="99.75">
      <c r="A33" s="988">
        <v>1.1299999999999999</v>
      </c>
      <c r="B33" s="991" t="s">
        <v>715</v>
      </c>
      <c r="C33" s="992" t="s">
        <v>28</v>
      </c>
      <c r="D33" s="1002">
        <v>1</v>
      </c>
      <c r="E33" s="1003"/>
      <c r="F33" s="1004"/>
    </row>
    <row r="34" spans="1:6" ht="129" thickBot="1">
      <c r="A34" s="993">
        <v>1.1399999999999999</v>
      </c>
      <c r="B34" s="1005" t="s">
        <v>121</v>
      </c>
      <c r="C34" s="1006" t="s">
        <v>28</v>
      </c>
      <c r="D34" s="1007">
        <v>1</v>
      </c>
      <c r="E34" s="1008"/>
      <c r="F34" s="1009"/>
    </row>
    <row r="35" spans="1:6" ht="15.75" thickBot="1">
      <c r="A35" s="1010"/>
      <c r="B35" s="903" t="s">
        <v>717</v>
      </c>
      <c r="C35" s="1011"/>
      <c r="D35" s="1012"/>
      <c r="E35" s="1013"/>
      <c r="F35" s="1014"/>
    </row>
    <row r="36" spans="1:6" ht="15.75" thickBot="1">
      <c r="A36" s="1200"/>
      <c r="B36" s="1201"/>
      <c r="C36" s="1201"/>
      <c r="D36" s="1201"/>
      <c r="E36" s="1201"/>
      <c r="F36" s="1202"/>
    </row>
  </sheetData>
  <mergeCells count="14">
    <mergeCell ref="A36:F36"/>
    <mergeCell ref="A1:F2"/>
    <mergeCell ref="A3:F3"/>
    <mergeCell ref="A4:F4"/>
    <mergeCell ref="A6:F6"/>
    <mergeCell ref="A7:F7"/>
    <mergeCell ref="A9:F9"/>
    <mergeCell ref="A10:F10"/>
    <mergeCell ref="A12:F12"/>
    <mergeCell ref="A13:F13"/>
    <mergeCell ref="A14:F16"/>
    <mergeCell ref="B19:F19"/>
    <mergeCell ref="A20:F20"/>
    <mergeCell ref="A8: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workbookViewId="0">
      <selection activeCell="A8" sqref="A8:F8"/>
    </sheetView>
  </sheetViews>
  <sheetFormatPr defaultRowHeight="15.75"/>
  <cols>
    <col min="1" max="1" width="5.77734375" style="13" customWidth="1"/>
    <col min="2" max="2" width="43.77734375" style="10" customWidth="1"/>
    <col min="3" max="3" width="5.77734375" style="10" customWidth="1"/>
    <col min="4" max="5" width="10.77734375" style="10" customWidth="1"/>
    <col min="6" max="6" width="12.77734375" style="10" customWidth="1"/>
    <col min="7" max="16384" width="8.88671875" style="10"/>
  </cols>
  <sheetData>
    <row r="1" spans="1:6">
      <c r="A1" s="1205" t="s">
        <v>170</v>
      </c>
      <c r="B1" s="1044"/>
      <c r="C1" s="1044"/>
      <c r="D1" s="1044"/>
      <c r="E1" s="1044"/>
      <c r="F1" s="1206"/>
    </row>
    <row r="2" spans="1:6">
      <c r="A2" s="1046"/>
      <c r="B2" s="1047"/>
      <c r="C2" s="1047"/>
      <c r="D2" s="1047"/>
      <c r="E2" s="1047"/>
      <c r="F2" s="1048"/>
    </row>
    <row r="3" spans="1:6">
      <c r="A3" s="1049" t="s">
        <v>493</v>
      </c>
      <c r="B3" s="1050"/>
      <c r="C3" s="1050"/>
      <c r="D3" s="1050"/>
      <c r="E3" s="1050"/>
      <c r="F3" s="1051"/>
    </row>
    <row r="4" spans="1:6">
      <c r="A4" s="1049" t="s">
        <v>494</v>
      </c>
      <c r="B4" s="1052"/>
      <c r="C4" s="1052"/>
      <c r="D4" s="1052"/>
      <c r="E4" s="1052"/>
      <c r="F4" s="1053"/>
    </row>
    <row r="5" spans="1:6">
      <c r="A5" s="59"/>
      <c r="B5" s="60"/>
      <c r="C5" s="60"/>
      <c r="D5" s="60"/>
      <c r="E5" s="60"/>
      <c r="F5" s="61"/>
    </row>
    <row r="6" spans="1:6">
      <c r="A6" s="1054" t="s">
        <v>171</v>
      </c>
      <c r="B6" s="1055"/>
      <c r="C6" s="1055"/>
      <c r="D6" s="1055"/>
      <c r="E6" s="1055"/>
      <c r="F6" s="1056"/>
    </row>
    <row r="7" spans="1:6">
      <c r="A7" s="1057" t="s">
        <v>172</v>
      </c>
      <c r="B7" s="1058"/>
      <c r="C7" s="1058"/>
      <c r="D7" s="1058"/>
      <c r="E7" s="1058"/>
      <c r="F7" s="1059"/>
    </row>
    <row r="8" spans="1:6" ht="35.25" customHeight="1">
      <c r="A8" s="1017" t="s">
        <v>720</v>
      </c>
      <c r="B8" s="1018"/>
      <c r="C8" s="1018"/>
      <c r="D8" s="1018"/>
      <c r="E8" s="1018"/>
      <c r="F8" s="1019"/>
    </row>
    <row r="9" spans="1:6">
      <c r="A9" s="1031" t="s">
        <v>173</v>
      </c>
      <c r="B9" s="1032"/>
      <c r="C9" s="1032"/>
      <c r="D9" s="1032"/>
      <c r="E9" s="1032"/>
      <c r="F9" s="1033"/>
    </row>
    <row r="10" spans="1:6">
      <c r="A10" s="1031" t="s">
        <v>174</v>
      </c>
      <c r="B10" s="1032"/>
      <c r="C10" s="1032"/>
      <c r="D10" s="1032"/>
      <c r="E10" s="1032"/>
      <c r="F10" s="1033"/>
    </row>
    <row r="11" spans="1:6">
      <c r="A11" s="62"/>
      <c r="B11" s="63"/>
      <c r="C11" s="63"/>
      <c r="D11" s="63"/>
      <c r="E11" s="63"/>
      <c r="F11" s="64"/>
    </row>
    <row r="12" spans="1:6">
      <c r="A12" s="1031" t="s">
        <v>175</v>
      </c>
      <c r="B12" s="1032"/>
      <c r="C12" s="1032"/>
      <c r="D12" s="1032"/>
      <c r="E12" s="1032"/>
      <c r="F12" s="1033"/>
    </row>
    <row r="13" spans="1:6" ht="16.5" thickBot="1">
      <c r="A13" s="1034" t="s">
        <v>176</v>
      </c>
      <c r="B13" s="1035"/>
      <c r="C13" s="1035"/>
      <c r="D13" s="1035"/>
      <c r="E13" s="1035"/>
      <c r="F13" s="1036"/>
    </row>
    <row r="14" spans="1:6">
      <c r="A14" s="1037" t="s">
        <v>495</v>
      </c>
      <c r="B14" s="1038"/>
      <c r="C14" s="1038"/>
      <c r="D14" s="1038"/>
      <c r="E14" s="1038"/>
      <c r="F14" s="1039"/>
    </row>
    <row r="15" spans="1:6" ht="16.5" thickBot="1">
      <c r="A15" s="1040"/>
      <c r="B15" s="1041"/>
      <c r="C15" s="1041"/>
      <c r="D15" s="1041"/>
      <c r="E15" s="1041"/>
      <c r="F15" s="1042"/>
    </row>
    <row r="16" spans="1:6" ht="25.5">
      <c r="A16" s="758" t="s">
        <v>127</v>
      </c>
      <c r="B16" s="759" t="s">
        <v>122</v>
      </c>
      <c r="C16" s="760" t="s">
        <v>124</v>
      </c>
      <c r="D16" s="761" t="s">
        <v>125</v>
      </c>
      <c r="E16" s="760" t="s">
        <v>126</v>
      </c>
      <c r="F16" s="760" t="s">
        <v>123</v>
      </c>
    </row>
    <row r="17" spans="1:6">
      <c r="A17"/>
      <c r="B17"/>
      <c r="C17"/>
      <c r="D17"/>
      <c r="E17"/>
      <c r="F17"/>
    </row>
    <row r="18" spans="1:6">
      <c r="A18" s="599">
        <v>1</v>
      </c>
      <c r="B18" s="1207" t="s">
        <v>43</v>
      </c>
      <c r="C18" s="1207"/>
      <c r="D18" s="1207"/>
      <c r="E18" s="1207"/>
      <c r="F18" s="1208"/>
    </row>
    <row r="19" spans="1:6">
      <c r="A19" s="600"/>
      <c r="B19" s="601"/>
      <c r="C19" s="601"/>
      <c r="D19" s="601"/>
      <c r="E19" s="601"/>
      <c r="F19" s="602"/>
    </row>
    <row r="20" spans="1:6">
      <c r="A20" s="603" t="s">
        <v>0</v>
      </c>
      <c r="B20" s="1209" t="s">
        <v>44</v>
      </c>
      <c r="C20" s="1209"/>
      <c r="D20" s="1209"/>
      <c r="E20" s="1209"/>
      <c r="F20" s="1210"/>
    </row>
    <row r="21" spans="1:6">
      <c r="A21" s="604"/>
      <c r="B21" s="605"/>
      <c r="C21" s="606"/>
      <c r="D21" s="607"/>
      <c r="E21" s="608"/>
      <c r="F21" s="609"/>
    </row>
    <row r="22" spans="1:6">
      <c r="A22" s="603" t="s">
        <v>2</v>
      </c>
      <c r="B22" s="1209" t="s">
        <v>45</v>
      </c>
      <c r="C22" s="1209"/>
      <c r="D22" s="1209"/>
      <c r="E22" s="1209"/>
      <c r="F22" s="1210"/>
    </row>
    <row r="23" spans="1:6">
      <c r="A23" s="604"/>
      <c r="B23" s="605" t="s">
        <v>46</v>
      </c>
      <c r="C23" s="606" t="s">
        <v>6</v>
      </c>
      <c r="D23" s="607">
        <v>3</v>
      </c>
      <c r="E23" s="608"/>
      <c r="F23" s="609"/>
    </row>
    <row r="24" spans="1:6">
      <c r="A24" s="604"/>
      <c r="B24" s="605" t="s">
        <v>47</v>
      </c>
      <c r="C24" s="606" t="s">
        <v>6</v>
      </c>
      <c r="D24" s="607">
        <v>1</v>
      </c>
      <c r="E24" s="608"/>
      <c r="F24" s="609"/>
    </row>
    <row r="25" spans="1:6">
      <c r="A25" s="604"/>
      <c r="B25" s="605" t="s">
        <v>48</v>
      </c>
      <c r="C25" s="606" t="s">
        <v>6</v>
      </c>
      <c r="D25" s="607">
        <v>1</v>
      </c>
      <c r="E25" s="608"/>
      <c r="F25" s="609"/>
    </row>
    <row r="26" spans="1:6">
      <c r="A26" s="604"/>
      <c r="B26" s="605" t="s">
        <v>49</v>
      </c>
      <c r="C26" s="606" t="s">
        <v>6</v>
      </c>
      <c r="D26" s="607">
        <v>1</v>
      </c>
      <c r="E26" s="608"/>
      <c r="F26" s="609"/>
    </row>
    <row r="27" spans="1:6">
      <c r="A27" s="604"/>
      <c r="B27" s="605" t="s">
        <v>50</v>
      </c>
      <c r="C27" s="606" t="s">
        <v>6</v>
      </c>
      <c r="D27" s="607">
        <v>1</v>
      </c>
      <c r="E27" s="608"/>
      <c r="F27" s="609"/>
    </row>
    <row r="28" spans="1:6">
      <c r="A28" s="603" t="s">
        <v>3</v>
      </c>
      <c r="B28" s="1209" t="s">
        <v>51</v>
      </c>
      <c r="C28" s="1209"/>
      <c r="D28" s="1209"/>
      <c r="E28" s="1209"/>
      <c r="F28" s="1210"/>
    </row>
    <row r="29" spans="1:6">
      <c r="A29" s="604"/>
      <c r="B29" s="605" t="s">
        <v>52</v>
      </c>
      <c r="C29" s="606" t="s">
        <v>6</v>
      </c>
      <c r="D29" s="607">
        <v>1</v>
      </c>
      <c r="E29" s="608"/>
      <c r="F29" s="609"/>
    </row>
    <row r="30" spans="1:6">
      <c r="A30" s="604"/>
      <c r="B30" s="605" t="s">
        <v>53</v>
      </c>
      <c r="C30" s="606" t="s">
        <v>6</v>
      </c>
      <c r="D30" s="607">
        <v>3</v>
      </c>
      <c r="E30" s="608"/>
      <c r="F30" s="609"/>
    </row>
    <row r="31" spans="1:6">
      <c r="A31" s="604"/>
      <c r="B31" s="605" t="s">
        <v>54</v>
      </c>
      <c r="C31" s="606" t="s">
        <v>6</v>
      </c>
      <c r="D31" s="607">
        <v>1</v>
      </c>
      <c r="E31" s="608"/>
      <c r="F31" s="609"/>
    </row>
    <row r="32" spans="1:6">
      <c r="A32" s="604"/>
      <c r="B32" s="605" t="s">
        <v>55</v>
      </c>
      <c r="C32" s="606" t="s">
        <v>6</v>
      </c>
      <c r="D32" s="607">
        <v>2</v>
      </c>
      <c r="E32" s="608"/>
      <c r="F32" s="609"/>
    </row>
    <row r="33" spans="1:6">
      <c r="A33" s="604"/>
      <c r="B33" s="605" t="s">
        <v>56</v>
      </c>
      <c r="C33" s="606" t="s">
        <v>6</v>
      </c>
      <c r="D33" s="607">
        <v>8</v>
      </c>
      <c r="E33" s="608"/>
      <c r="F33" s="609"/>
    </row>
    <row r="34" spans="1:6">
      <c r="A34" s="603" t="s">
        <v>4</v>
      </c>
      <c r="B34" s="1209" t="s">
        <v>57</v>
      </c>
      <c r="C34" s="1209"/>
      <c r="D34" s="1209"/>
      <c r="E34" s="1209"/>
      <c r="F34" s="1210"/>
    </row>
    <row r="35" spans="1:6" ht="25.5">
      <c r="A35" s="604"/>
      <c r="B35" s="610" t="s">
        <v>58</v>
      </c>
      <c r="C35" s="606" t="s">
        <v>6</v>
      </c>
      <c r="D35" s="607">
        <v>1</v>
      </c>
      <c r="E35" s="611"/>
      <c r="F35" s="609"/>
    </row>
    <row r="36" spans="1:6" ht="25.5">
      <c r="A36" s="604"/>
      <c r="B36" s="610" t="s">
        <v>59</v>
      </c>
      <c r="C36" s="606" t="s">
        <v>6</v>
      </c>
      <c r="D36" s="607">
        <v>1</v>
      </c>
      <c r="E36" s="611"/>
      <c r="F36" s="609"/>
    </row>
    <row r="37" spans="1:6">
      <c r="A37" s="604"/>
      <c r="B37" s="605" t="s">
        <v>60</v>
      </c>
      <c r="C37" s="606" t="s">
        <v>6</v>
      </c>
      <c r="D37" s="607">
        <v>1</v>
      </c>
      <c r="E37" s="611"/>
      <c r="F37" s="609"/>
    </row>
    <row r="38" spans="1:6">
      <c r="A38" s="604"/>
      <c r="B38" s="605" t="s">
        <v>61</v>
      </c>
      <c r="C38" s="606" t="s">
        <v>6</v>
      </c>
      <c r="D38" s="607">
        <v>3</v>
      </c>
      <c r="E38" s="611"/>
      <c r="F38" s="609"/>
    </row>
    <row r="39" spans="1:6">
      <c r="A39" s="603" t="s">
        <v>5</v>
      </c>
      <c r="B39" s="1209" t="s">
        <v>62</v>
      </c>
      <c r="C39" s="1209"/>
      <c r="D39" s="1209"/>
      <c r="E39" s="1209"/>
      <c r="F39" s="1210"/>
    </row>
    <row r="40" spans="1:6">
      <c r="A40" s="604"/>
      <c r="B40" s="1211" t="s">
        <v>63</v>
      </c>
      <c r="C40" s="1211"/>
      <c r="D40" s="1211"/>
      <c r="E40" s="1211"/>
      <c r="F40" s="1212"/>
    </row>
    <row r="41" spans="1:6">
      <c r="A41" s="604"/>
      <c r="B41" s="605" t="s">
        <v>64</v>
      </c>
      <c r="C41" s="606" t="s">
        <v>6</v>
      </c>
      <c r="D41" s="607">
        <v>9</v>
      </c>
      <c r="E41" s="608"/>
      <c r="F41" s="609"/>
    </row>
    <row r="42" spans="1:6">
      <c r="A42" s="604"/>
      <c r="B42" s="605" t="s">
        <v>65</v>
      </c>
      <c r="C42" s="606" t="s">
        <v>6</v>
      </c>
      <c r="D42" s="607">
        <v>1</v>
      </c>
      <c r="E42" s="608"/>
      <c r="F42" s="609"/>
    </row>
    <row r="43" spans="1:6">
      <c r="A43" s="604"/>
      <c r="B43" s="605" t="s">
        <v>66</v>
      </c>
      <c r="C43" s="606" t="s">
        <v>6</v>
      </c>
      <c r="D43" s="607">
        <v>4</v>
      </c>
      <c r="E43" s="608"/>
      <c r="F43" s="609"/>
    </row>
    <row r="44" spans="1:6">
      <c r="A44" s="604"/>
      <c r="B44" s="605" t="s">
        <v>67</v>
      </c>
      <c r="C44" s="606" t="s">
        <v>6</v>
      </c>
      <c r="D44" s="607">
        <v>2</v>
      </c>
      <c r="E44" s="608"/>
      <c r="F44" s="609"/>
    </row>
    <row r="45" spans="1:6">
      <c r="A45" s="604"/>
      <c r="B45" s="605" t="s">
        <v>68</v>
      </c>
      <c r="C45" s="606" t="s">
        <v>6</v>
      </c>
      <c r="D45" s="607">
        <v>2</v>
      </c>
      <c r="E45" s="608"/>
      <c r="F45" s="609"/>
    </row>
    <row r="46" spans="1:6">
      <c r="A46" s="603" t="s">
        <v>69</v>
      </c>
      <c r="B46" s="1209" t="s">
        <v>70</v>
      </c>
      <c r="C46" s="1209"/>
      <c r="D46" s="1209"/>
      <c r="E46" s="1209"/>
      <c r="F46" s="1210"/>
    </row>
    <row r="47" spans="1:6">
      <c r="A47" s="612"/>
      <c r="B47" s="613" t="s">
        <v>71</v>
      </c>
      <c r="C47" s="606" t="s">
        <v>6</v>
      </c>
      <c r="D47" s="607">
        <v>28</v>
      </c>
      <c r="E47" s="608"/>
      <c r="F47" s="609"/>
    </row>
    <row r="48" spans="1:6" ht="16.5" thickBot="1">
      <c r="A48" s="614"/>
      <c r="B48" s="615" t="s">
        <v>72</v>
      </c>
      <c r="C48" s="616" t="s">
        <v>6</v>
      </c>
      <c r="D48" s="617">
        <v>18</v>
      </c>
      <c r="E48" s="618"/>
      <c r="F48" s="619"/>
    </row>
    <row r="49" spans="1:6" ht="16.5" thickBot="1">
      <c r="A49" s="620"/>
      <c r="B49" s="621" t="s">
        <v>73</v>
      </c>
      <c r="C49" s="622"/>
      <c r="D49" s="623"/>
      <c r="E49" s="624"/>
      <c r="F49" s="625"/>
    </row>
    <row r="50" spans="1:6" ht="16.5" thickBot="1">
      <c r="A50" s="626"/>
      <c r="B50" s="627"/>
      <c r="C50" s="628"/>
      <c r="D50" s="628"/>
      <c r="E50" s="629"/>
      <c r="F50" s="630"/>
    </row>
    <row r="51" spans="1:6" ht="16.5" thickBot="1">
      <c r="A51" s="631" t="s">
        <v>14</v>
      </c>
      <c r="B51" s="632" t="s">
        <v>74</v>
      </c>
      <c r="C51" s="633"/>
      <c r="D51" s="633"/>
      <c r="E51" s="633"/>
      <c r="F51" s="634"/>
    </row>
    <row r="52" spans="1:6">
      <c r="A52" s="635"/>
      <c r="B52" s="1213" t="s">
        <v>75</v>
      </c>
      <c r="C52" s="1214"/>
      <c r="D52" s="1214"/>
      <c r="E52" s="1214"/>
      <c r="F52" s="1215"/>
    </row>
    <row r="53" spans="1:6">
      <c r="A53" s="603">
        <v>2.1</v>
      </c>
      <c r="B53" s="1216" t="s">
        <v>76</v>
      </c>
      <c r="C53" s="1217"/>
      <c r="D53" s="1217"/>
      <c r="E53" s="1217"/>
      <c r="F53" s="1218"/>
    </row>
    <row r="54" spans="1:6">
      <c r="A54" s="604"/>
      <c r="B54" s="636" t="s">
        <v>77</v>
      </c>
      <c r="C54" s="607" t="s">
        <v>78</v>
      </c>
      <c r="D54" s="637">
        <v>3.36</v>
      </c>
      <c r="E54" s="608"/>
      <c r="F54" s="609"/>
    </row>
    <row r="55" spans="1:6">
      <c r="A55" s="604"/>
      <c r="B55" s="610" t="s">
        <v>79</v>
      </c>
      <c r="C55" s="607" t="s">
        <v>78</v>
      </c>
      <c r="D55" s="637">
        <v>1.56</v>
      </c>
      <c r="E55" s="608"/>
      <c r="F55" s="609"/>
    </row>
    <row r="56" spans="1:6">
      <c r="A56" s="604"/>
      <c r="B56" s="610" t="s">
        <v>80</v>
      </c>
      <c r="C56" s="607" t="s">
        <v>78</v>
      </c>
      <c r="D56" s="637">
        <v>7.56</v>
      </c>
      <c r="E56" s="608"/>
      <c r="F56" s="609"/>
    </row>
    <row r="57" spans="1:6">
      <c r="A57" s="604"/>
      <c r="B57" s="638"/>
      <c r="C57" s="639"/>
      <c r="D57" s="639"/>
      <c r="E57" s="601"/>
      <c r="F57" s="602"/>
    </row>
    <row r="58" spans="1:6">
      <c r="A58" s="603" t="s">
        <v>81</v>
      </c>
      <c r="B58" s="1216" t="s">
        <v>82</v>
      </c>
      <c r="C58" s="1217"/>
      <c r="D58" s="1217"/>
      <c r="E58" s="1217"/>
      <c r="F58" s="1218"/>
    </row>
    <row r="59" spans="1:6" ht="25.5">
      <c r="A59" s="604"/>
      <c r="B59" s="638" t="s">
        <v>83</v>
      </c>
      <c r="C59" s="607" t="s">
        <v>78</v>
      </c>
      <c r="D59" s="637">
        <v>1</v>
      </c>
      <c r="E59" s="608"/>
      <c r="F59" s="609"/>
    </row>
    <row r="60" spans="1:6">
      <c r="A60" s="604"/>
      <c r="B60" s="640"/>
      <c r="C60" s="641"/>
      <c r="D60" s="642"/>
      <c r="E60" s="618"/>
      <c r="F60" s="643"/>
    </row>
    <row r="61" spans="1:6">
      <c r="A61" s="603" t="s">
        <v>84</v>
      </c>
      <c r="B61" s="1216" t="s">
        <v>85</v>
      </c>
      <c r="C61" s="1217"/>
      <c r="D61" s="1217"/>
      <c r="E61" s="1217"/>
      <c r="F61" s="1218"/>
    </row>
    <row r="62" spans="1:6">
      <c r="A62" s="604"/>
      <c r="B62" s="1219" t="s">
        <v>86</v>
      </c>
      <c r="C62" s="1220"/>
      <c r="D62" s="1220"/>
      <c r="E62" s="1220"/>
      <c r="F62" s="1221"/>
    </row>
    <row r="63" spans="1:6">
      <c r="A63" s="604"/>
      <c r="B63" s="640" t="s">
        <v>87</v>
      </c>
      <c r="C63" s="606" t="s">
        <v>6</v>
      </c>
      <c r="D63" s="606">
        <v>2</v>
      </c>
      <c r="E63" s="608"/>
      <c r="F63" s="609"/>
    </row>
    <row r="64" spans="1:6" ht="25.5">
      <c r="A64" s="604"/>
      <c r="B64" s="640" t="s">
        <v>88</v>
      </c>
      <c r="C64" s="606" t="s">
        <v>6</v>
      </c>
      <c r="D64" s="606">
        <v>1</v>
      </c>
      <c r="E64" s="608"/>
      <c r="F64" s="609"/>
    </row>
    <row r="65" spans="1:6" ht="16.5" thickBot="1">
      <c r="A65" s="644"/>
      <c r="B65" s="640" t="s">
        <v>89</v>
      </c>
      <c r="C65" s="616" t="s">
        <v>6</v>
      </c>
      <c r="D65" s="616">
        <v>3</v>
      </c>
      <c r="E65" s="618"/>
      <c r="F65" s="619"/>
    </row>
    <row r="66" spans="1:6" ht="16.5" thickBot="1">
      <c r="A66" s="620"/>
      <c r="B66" s="621" t="s">
        <v>90</v>
      </c>
      <c r="C66" s="622"/>
      <c r="D66" s="623"/>
      <c r="E66" s="624"/>
      <c r="F66" s="625"/>
    </row>
    <row r="67" spans="1:6">
      <c r="A67" s="626"/>
      <c r="B67" s="645"/>
      <c r="C67" s="646"/>
      <c r="D67" s="646"/>
      <c r="E67" s="647"/>
      <c r="F67" s="630"/>
    </row>
    <row r="68" spans="1:6" ht="40.5" customHeight="1">
      <c r="A68" s="599" t="s">
        <v>22</v>
      </c>
      <c r="B68" s="1222" t="s">
        <v>91</v>
      </c>
      <c r="C68" s="1223"/>
      <c r="D68" s="1223"/>
      <c r="E68" s="1223"/>
      <c r="F68" s="1224"/>
    </row>
    <row r="69" spans="1:6">
      <c r="A69" s="648"/>
      <c r="B69" s="649"/>
      <c r="C69" s="616"/>
      <c r="D69" s="616"/>
      <c r="E69" s="650"/>
      <c r="F69" s="651"/>
    </row>
    <row r="70" spans="1:6" ht="29.25" customHeight="1">
      <c r="A70" s="603" t="s">
        <v>92</v>
      </c>
      <c r="B70" s="1222" t="s">
        <v>93</v>
      </c>
      <c r="C70" s="1223"/>
      <c r="D70" s="1223"/>
      <c r="E70" s="1223"/>
      <c r="F70" s="1224"/>
    </row>
    <row r="71" spans="1:6">
      <c r="A71" s="648"/>
      <c r="B71" s="649"/>
      <c r="C71" s="616"/>
      <c r="D71" s="616"/>
      <c r="E71" s="650"/>
      <c r="F71" s="651"/>
    </row>
    <row r="72" spans="1:6">
      <c r="A72" s="1225" t="s">
        <v>94</v>
      </c>
      <c r="B72" s="1226"/>
      <c r="C72" s="1226"/>
      <c r="D72" s="1226"/>
      <c r="E72" s="1226"/>
      <c r="F72" s="652"/>
    </row>
    <row r="73" spans="1:6">
      <c r="A73" s="648"/>
      <c r="B73" s="649"/>
      <c r="C73" s="616"/>
      <c r="D73" s="616"/>
      <c r="E73" s="650"/>
      <c r="F73" s="651"/>
    </row>
    <row r="74" spans="1:6" ht="35.25" customHeight="1">
      <c r="A74" s="603" t="s">
        <v>95</v>
      </c>
      <c r="B74" s="1222" t="s">
        <v>96</v>
      </c>
      <c r="C74" s="1223"/>
      <c r="D74" s="1223"/>
      <c r="E74" s="1223"/>
      <c r="F74" s="1224"/>
    </row>
    <row r="75" spans="1:6">
      <c r="A75" s="648"/>
      <c r="B75" s="649"/>
      <c r="C75" s="616"/>
      <c r="D75" s="616"/>
      <c r="E75" s="650"/>
      <c r="F75" s="651"/>
    </row>
    <row r="76" spans="1:6">
      <c r="A76" s="1225" t="s">
        <v>94</v>
      </c>
      <c r="B76" s="1226"/>
      <c r="C76" s="1226"/>
      <c r="D76" s="1226"/>
      <c r="E76" s="1226"/>
      <c r="F76" s="652"/>
    </row>
    <row r="77" spans="1:6" ht="31.5" customHeight="1">
      <c r="A77" s="648"/>
      <c r="B77" s="649"/>
      <c r="C77" s="616"/>
      <c r="D77" s="616"/>
      <c r="E77" s="650"/>
      <c r="F77" s="651"/>
    </row>
    <row r="78" spans="1:6" ht="35.25" customHeight="1">
      <c r="A78" s="603" t="s">
        <v>97</v>
      </c>
      <c r="B78" s="1222" t="s">
        <v>98</v>
      </c>
      <c r="C78" s="1223"/>
      <c r="D78" s="1223"/>
      <c r="E78" s="1223"/>
      <c r="F78" s="1224"/>
    </row>
    <row r="79" spans="1:6">
      <c r="A79" s="648"/>
      <c r="B79" s="649"/>
      <c r="C79" s="616"/>
      <c r="D79" s="616"/>
      <c r="E79" s="650"/>
      <c r="F79" s="651"/>
    </row>
    <row r="80" spans="1:6">
      <c r="A80" s="1225" t="s">
        <v>94</v>
      </c>
      <c r="B80" s="1226"/>
      <c r="C80" s="1226"/>
      <c r="D80" s="1226"/>
      <c r="E80" s="1226"/>
      <c r="F80" s="652"/>
    </row>
    <row r="81" spans="1:6" ht="71.25" customHeight="1">
      <c r="A81" s="648"/>
      <c r="B81" s="649"/>
      <c r="C81" s="616"/>
      <c r="D81" s="616"/>
      <c r="E81" s="650"/>
      <c r="F81" s="651"/>
    </row>
    <row r="82" spans="1:6" ht="72" customHeight="1">
      <c r="A82" s="1222" t="s">
        <v>99</v>
      </c>
      <c r="B82" s="1223"/>
      <c r="C82" s="1223"/>
      <c r="D82" s="1223"/>
      <c r="E82" s="1223"/>
      <c r="F82" s="1234"/>
    </row>
    <row r="83" spans="1:6" ht="16.5" thickBot="1">
      <c r="A83" s="15"/>
      <c r="B83" s="16"/>
      <c r="C83" s="16"/>
      <c r="D83" s="16"/>
      <c r="E83" s="16"/>
      <c r="F83" s="17"/>
    </row>
    <row r="84" spans="1:6">
      <c r="A84" s="1235" t="s">
        <v>100</v>
      </c>
      <c r="B84" s="1236"/>
      <c r="C84" s="1236"/>
      <c r="D84" s="1236"/>
      <c r="E84" s="1236"/>
      <c r="F84" s="1237"/>
    </row>
    <row r="85" spans="1:6">
      <c r="A85" s="1238"/>
      <c r="B85" s="1239"/>
      <c r="C85" s="1239"/>
      <c r="D85" s="1239"/>
      <c r="E85" s="1239"/>
      <c r="F85" s="1240"/>
    </row>
    <row r="86" spans="1:6">
      <c r="A86" s="653">
        <v>1</v>
      </c>
      <c r="B86" s="1227" t="s">
        <v>43</v>
      </c>
      <c r="C86" s="1228"/>
      <c r="D86" s="1228"/>
      <c r="E86" s="1228"/>
      <c r="F86" s="654"/>
    </row>
    <row r="87" spans="1:6">
      <c r="A87" s="653">
        <v>2</v>
      </c>
      <c r="B87" s="1227" t="s">
        <v>74</v>
      </c>
      <c r="C87" s="1228"/>
      <c r="D87" s="1228"/>
      <c r="E87" s="1228"/>
      <c r="F87" s="654"/>
    </row>
    <row r="88" spans="1:6">
      <c r="A88" s="653">
        <v>3</v>
      </c>
      <c r="B88" s="1227" t="s">
        <v>101</v>
      </c>
      <c r="C88" s="1228"/>
      <c r="D88" s="1228"/>
      <c r="E88" s="1228"/>
      <c r="F88" s="654"/>
    </row>
    <row r="89" spans="1:6">
      <c r="A89" s="1229"/>
      <c r="B89" s="1230"/>
      <c r="C89" s="1230"/>
      <c r="D89" s="1230"/>
      <c r="E89" s="1230"/>
      <c r="F89" s="1231"/>
    </row>
    <row r="90" spans="1:6" ht="16.5" thickBot="1">
      <c r="A90" s="1232" t="s">
        <v>102</v>
      </c>
      <c r="B90" s="1233"/>
      <c r="C90" s="1233"/>
      <c r="D90" s="1233"/>
      <c r="E90" s="1233"/>
      <c r="F90" s="655"/>
    </row>
    <row r="91" spans="1:6">
      <c r="A91" s="295"/>
    </row>
    <row r="92" spans="1:6">
      <c r="A92" s="295"/>
    </row>
    <row r="93" spans="1:6">
      <c r="A93" s="295"/>
    </row>
    <row r="94" spans="1:6">
      <c r="A94" s="295"/>
    </row>
    <row r="95" spans="1:6">
      <c r="A95" s="295"/>
    </row>
    <row r="96" spans="1:6">
      <c r="A96" s="295"/>
    </row>
    <row r="97" spans="1:1">
      <c r="A97" s="295"/>
    </row>
    <row r="98" spans="1:1">
      <c r="A98" s="295"/>
    </row>
    <row r="99" spans="1:1">
      <c r="A99" s="295"/>
    </row>
    <row r="100" spans="1:1">
      <c r="A100" s="295"/>
    </row>
    <row r="101" spans="1:1">
      <c r="A101" s="295"/>
    </row>
    <row r="102" spans="1:1">
      <c r="A102" s="295"/>
    </row>
    <row r="103" spans="1:1">
      <c r="A103" s="295"/>
    </row>
    <row r="104" spans="1:1">
      <c r="A104" s="295"/>
    </row>
    <row r="105" spans="1:1">
      <c r="A105" s="295"/>
    </row>
    <row r="106" spans="1:1">
      <c r="A106" s="295"/>
    </row>
    <row r="107" spans="1:1">
      <c r="A107" s="295"/>
    </row>
    <row r="108" spans="1:1">
      <c r="A108" s="295"/>
    </row>
    <row r="109" spans="1:1">
      <c r="A109" s="295"/>
    </row>
    <row r="110" spans="1:1">
      <c r="A110" s="295"/>
    </row>
    <row r="111" spans="1:1">
      <c r="A111" s="295"/>
    </row>
    <row r="112" spans="1:1">
      <c r="A112" s="295"/>
    </row>
    <row r="113" spans="1:1">
      <c r="A113" s="295"/>
    </row>
    <row r="114" spans="1:1">
      <c r="A114" s="295"/>
    </row>
  </sheetData>
  <mergeCells count="39">
    <mergeCell ref="B88:E88"/>
    <mergeCell ref="A89:F89"/>
    <mergeCell ref="A90:E90"/>
    <mergeCell ref="A82:F82"/>
    <mergeCell ref="A84:F84"/>
    <mergeCell ref="A85:F85"/>
    <mergeCell ref="B86:E86"/>
    <mergeCell ref="B87:E87"/>
    <mergeCell ref="A72:E72"/>
    <mergeCell ref="B74:F74"/>
    <mergeCell ref="A76:E76"/>
    <mergeCell ref="B78:F78"/>
    <mergeCell ref="A80:E80"/>
    <mergeCell ref="B58:F58"/>
    <mergeCell ref="B61:F61"/>
    <mergeCell ref="B62:F62"/>
    <mergeCell ref="B68:F68"/>
    <mergeCell ref="B70:F70"/>
    <mergeCell ref="B39:F39"/>
    <mergeCell ref="B40:F40"/>
    <mergeCell ref="B46:F46"/>
    <mergeCell ref="B52:F52"/>
    <mergeCell ref="B53:F53"/>
    <mergeCell ref="B18:F18"/>
    <mergeCell ref="B20:F20"/>
    <mergeCell ref="B22:F22"/>
    <mergeCell ref="B28:F28"/>
    <mergeCell ref="B34:F34"/>
    <mergeCell ref="A9:F9"/>
    <mergeCell ref="A10:F10"/>
    <mergeCell ref="A12:F12"/>
    <mergeCell ref="A13:F13"/>
    <mergeCell ref="A14:F15"/>
    <mergeCell ref="A8:F8"/>
    <mergeCell ref="A1:F2"/>
    <mergeCell ref="A3:F3"/>
    <mergeCell ref="A4:F4"/>
    <mergeCell ref="A6:F6"/>
    <mergeCell ref="A7:F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
  <sheetViews>
    <sheetView workbookViewId="0">
      <selection activeCell="A8" sqref="A8:F8"/>
    </sheetView>
  </sheetViews>
  <sheetFormatPr defaultRowHeight="15"/>
  <cols>
    <col min="1" max="1" width="6.44140625" customWidth="1"/>
    <col min="2" max="2" width="33.5546875" customWidth="1"/>
    <col min="3" max="3" width="5.5546875" customWidth="1"/>
    <col min="4" max="4" width="11.109375" customWidth="1"/>
    <col min="5" max="5" width="9.33203125" customWidth="1"/>
    <col min="6" max="6" width="15.44140625" customWidth="1"/>
  </cols>
  <sheetData>
    <row r="1" spans="1:6">
      <c r="A1" s="1124" t="s">
        <v>170</v>
      </c>
      <c r="B1" s="1125"/>
      <c r="C1" s="1125"/>
      <c r="D1" s="1125"/>
      <c r="E1" s="1125"/>
      <c r="F1" s="1126"/>
    </row>
    <row r="2" spans="1:6">
      <c r="A2" s="1127"/>
      <c r="B2" s="1047"/>
      <c r="C2" s="1047"/>
      <c r="D2" s="1047"/>
      <c r="E2" s="1047"/>
      <c r="F2" s="1128"/>
    </row>
    <row r="3" spans="1:6">
      <c r="A3" s="1263" t="s">
        <v>668</v>
      </c>
      <c r="B3" s="1264"/>
      <c r="C3" s="1264"/>
      <c r="D3" s="1264"/>
      <c r="E3" s="1264"/>
      <c r="F3" s="1265"/>
    </row>
    <row r="4" spans="1:6">
      <c r="A4" s="1263" t="s">
        <v>669</v>
      </c>
      <c r="B4" s="1264"/>
      <c r="C4" s="1264"/>
      <c r="D4" s="1264"/>
      <c r="E4" s="1264"/>
      <c r="F4" s="1265"/>
    </row>
    <row r="5" spans="1:6">
      <c r="A5" s="183"/>
      <c r="B5" s="60"/>
      <c r="C5" s="60"/>
      <c r="D5" s="60"/>
      <c r="E5" s="60"/>
      <c r="F5" s="184"/>
    </row>
    <row r="6" spans="1:6">
      <c r="A6" s="1132" t="s">
        <v>171</v>
      </c>
      <c r="B6" s="1055"/>
      <c r="C6" s="1055"/>
      <c r="D6" s="1055"/>
      <c r="E6" s="1055"/>
      <c r="F6" s="1133"/>
    </row>
    <row r="7" spans="1:6">
      <c r="A7" s="1134" t="s">
        <v>172</v>
      </c>
      <c r="B7" s="1058"/>
      <c r="C7" s="1058"/>
      <c r="D7" s="1058"/>
      <c r="E7" s="1058"/>
      <c r="F7" s="1135"/>
    </row>
    <row r="8" spans="1:6" ht="33.75" customHeight="1">
      <c r="A8" s="1017" t="s">
        <v>721</v>
      </c>
      <c r="B8" s="1018"/>
      <c r="C8" s="1018"/>
      <c r="D8" s="1018"/>
      <c r="E8" s="1018"/>
      <c r="F8" s="1019"/>
    </row>
    <row r="9" spans="1:6">
      <c r="A9" s="1146" t="s">
        <v>173</v>
      </c>
      <c r="B9" s="1032"/>
      <c r="C9" s="1032"/>
      <c r="D9" s="1032"/>
      <c r="E9" s="1032"/>
      <c r="F9" s="1147"/>
    </row>
    <row r="10" spans="1:6">
      <c r="A10" s="1146" t="s">
        <v>174</v>
      </c>
      <c r="B10" s="1032"/>
      <c r="C10" s="1032"/>
      <c r="D10" s="1032"/>
      <c r="E10" s="1032"/>
      <c r="F10" s="1147"/>
    </row>
    <row r="11" spans="1:6">
      <c r="A11" s="185"/>
      <c r="B11" s="63"/>
      <c r="C11" s="63"/>
      <c r="D11" s="63"/>
      <c r="E11" s="63"/>
      <c r="F11" s="186"/>
    </row>
    <row r="12" spans="1:6">
      <c r="A12" s="1146" t="s">
        <v>175</v>
      </c>
      <c r="B12" s="1032"/>
      <c r="C12" s="1032"/>
      <c r="D12" s="1032"/>
      <c r="E12" s="1032"/>
      <c r="F12" s="1147"/>
    </row>
    <row r="13" spans="1:6" ht="15.75" thickBot="1">
      <c r="A13" s="1148" t="s">
        <v>176</v>
      </c>
      <c r="B13" s="1035"/>
      <c r="C13" s="1035"/>
      <c r="D13" s="1035"/>
      <c r="E13" s="1035"/>
      <c r="F13" s="1149"/>
    </row>
    <row r="14" spans="1:6">
      <c r="A14" s="1150" t="s">
        <v>179</v>
      </c>
      <c r="B14" s="1038"/>
      <c r="C14" s="1038"/>
      <c r="D14" s="1038"/>
      <c r="E14" s="1038"/>
      <c r="F14" s="1151"/>
    </row>
    <row r="15" spans="1:6">
      <c r="A15" s="1152"/>
      <c r="B15" s="1153"/>
      <c r="C15" s="1153"/>
      <c r="D15" s="1153"/>
      <c r="E15" s="1153"/>
      <c r="F15" s="1154"/>
    </row>
    <row r="16" spans="1:6" ht="15.75" thickBot="1">
      <c r="A16" s="1155"/>
      <c r="B16" s="1041"/>
      <c r="C16" s="1041"/>
      <c r="D16" s="1041"/>
      <c r="E16" s="1041"/>
      <c r="F16" s="1156"/>
    </row>
    <row r="18" spans="1:6" ht="25.5">
      <c r="A18" s="758" t="s">
        <v>127</v>
      </c>
      <c r="B18" s="759" t="s">
        <v>122</v>
      </c>
      <c r="C18" s="760" t="s">
        <v>124</v>
      </c>
      <c r="D18" s="761" t="s">
        <v>125</v>
      </c>
      <c r="E18" s="760" t="s">
        <v>126</v>
      </c>
      <c r="F18" s="760" t="s">
        <v>123</v>
      </c>
    </row>
    <row r="19" spans="1:6" ht="15.75" thickBot="1"/>
    <row r="20" spans="1:6" ht="17.25" thickBot="1">
      <c r="A20" s="657">
        <v>1</v>
      </c>
      <c r="B20" s="1244" t="s">
        <v>496</v>
      </c>
      <c r="C20" s="1245"/>
      <c r="D20" s="1245"/>
      <c r="E20" s="1245"/>
      <c r="F20" s="1246"/>
    </row>
    <row r="21" spans="1:6" ht="17.25" thickBot="1">
      <c r="A21" s="658"/>
      <c r="B21" s="658"/>
      <c r="C21" s="658"/>
      <c r="D21" s="659"/>
      <c r="E21" s="658"/>
      <c r="F21" s="660"/>
    </row>
    <row r="22" spans="1:6" ht="50.25" thickBot="1">
      <c r="A22" s="657" t="s">
        <v>497</v>
      </c>
      <c r="B22" s="661" t="s">
        <v>498</v>
      </c>
      <c r="C22" s="662" t="s">
        <v>499</v>
      </c>
      <c r="D22" s="663">
        <v>15139.4</v>
      </c>
      <c r="E22" s="664"/>
      <c r="F22" s="665"/>
    </row>
    <row r="23" spans="1:6" ht="17.25" thickBot="1">
      <c r="A23" s="1241" t="s">
        <v>500</v>
      </c>
      <c r="B23" s="1247"/>
      <c r="C23" s="1247"/>
      <c r="D23" s="1247"/>
      <c r="E23" s="1248"/>
      <c r="F23" s="666"/>
    </row>
    <row r="24" spans="1:6" ht="17.25" thickBot="1">
      <c r="A24" s="658"/>
      <c r="B24" s="658"/>
      <c r="C24" s="658"/>
      <c r="D24" s="659"/>
      <c r="E24" s="658"/>
      <c r="F24" s="658"/>
    </row>
    <row r="25" spans="1:6" ht="17.25" thickBot="1">
      <c r="A25" s="657" t="s">
        <v>14</v>
      </c>
      <c r="B25" s="1244" t="s">
        <v>501</v>
      </c>
      <c r="C25" s="1245"/>
      <c r="D25" s="1245"/>
      <c r="E25" s="1245"/>
      <c r="F25" s="1246"/>
    </row>
    <row r="26" spans="1:6" ht="83.25" thickBot="1">
      <c r="A26" s="667" t="s">
        <v>502</v>
      </c>
      <c r="B26" s="668" t="s">
        <v>503</v>
      </c>
      <c r="C26" s="669" t="s">
        <v>504</v>
      </c>
      <c r="D26" s="670">
        <v>3005.4</v>
      </c>
      <c r="E26" s="671"/>
      <c r="F26" s="672"/>
    </row>
    <row r="27" spans="1:6" ht="66.75" thickBot="1">
      <c r="A27" s="667" t="s">
        <v>505</v>
      </c>
      <c r="B27" s="673" t="s">
        <v>506</v>
      </c>
      <c r="C27" s="669" t="s">
        <v>504</v>
      </c>
      <c r="D27" s="670">
        <v>3015</v>
      </c>
      <c r="E27" s="671"/>
      <c r="F27" s="672"/>
    </row>
    <row r="28" spans="1:6" ht="33.75" thickBot="1">
      <c r="A28" s="667" t="s">
        <v>507</v>
      </c>
      <c r="B28" s="673" t="s">
        <v>508</v>
      </c>
      <c r="C28" s="669" t="s">
        <v>504</v>
      </c>
      <c r="D28" s="670">
        <v>7.17</v>
      </c>
      <c r="E28" s="671"/>
      <c r="F28" s="672"/>
    </row>
    <row r="29" spans="1:6" ht="50.25" thickBot="1">
      <c r="A29" s="667" t="s">
        <v>509</v>
      </c>
      <c r="B29" s="673" t="s">
        <v>510</v>
      </c>
      <c r="C29" s="669" t="s">
        <v>504</v>
      </c>
      <c r="D29" s="670">
        <v>9.32</v>
      </c>
      <c r="E29" s="671"/>
      <c r="F29" s="672"/>
    </row>
    <row r="30" spans="1:6" ht="17.25" thickBot="1">
      <c r="A30" s="1241" t="s">
        <v>511</v>
      </c>
      <c r="B30" s="1247"/>
      <c r="C30" s="1247"/>
      <c r="D30" s="1247"/>
      <c r="E30" s="1248"/>
      <c r="F30" s="674"/>
    </row>
    <row r="31" spans="1:6" ht="17.25" thickBot="1">
      <c r="A31" s="675"/>
      <c r="B31" s="676"/>
      <c r="C31" s="676"/>
      <c r="D31" s="677"/>
      <c r="E31" s="676"/>
      <c r="F31" s="678"/>
    </row>
    <row r="32" spans="1:6" ht="17.25" thickBot="1">
      <c r="A32" s="839" t="s">
        <v>15</v>
      </c>
      <c r="B32" s="1249" t="s">
        <v>512</v>
      </c>
      <c r="C32" s="1250"/>
      <c r="D32" s="1250"/>
      <c r="E32" s="1250"/>
      <c r="F32" s="1251"/>
    </row>
    <row r="33" spans="1:6" ht="231.75" thickBot="1">
      <c r="A33" s="1252" t="s">
        <v>513</v>
      </c>
      <c r="B33" s="679" t="s">
        <v>514</v>
      </c>
      <c r="C33" s="680"/>
      <c r="D33" s="681"/>
      <c r="E33" s="682"/>
      <c r="F33" s="683"/>
    </row>
    <row r="34" spans="1:6" ht="16.5">
      <c r="A34" s="1253"/>
      <c r="B34" s="684" t="s">
        <v>515</v>
      </c>
      <c r="C34" s="685" t="s">
        <v>6</v>
      </c>
      <c r="D34" s="686">
        <v>14</v>
      </c>
      <c r="E34" s="687"/>
      <c r="F34" s="688"/>
    </row>
    <row r="35" spans="1:6" ht="16.5">
      <c r="A35" s="1253"/>
      <c r="B35" s="689" t="s">
        <v>516</v>
      </c>
      <c r="C35" s="685" t="s">
        <v>6</v>
      </c>
      <c r="D35" s="686">
        <v>9</v>
      </c>
      <c r="E35" s="687"/>
      <c r="F35" s="688"/>
    </row>
    <row r="36" spans="1:6" ht="16.5">
      <c r="A36" s="1253"/>
      <c r="B36" s="689" t="s">
        <v>517</v>
      </c>
      <c r="C36" s="685" t="s">
        <v>6</v>
      </c>
      <c r="D36" s="686">
        <v>3</v>
      </c>
      <c r="E36" s="687"/>
      <c r="F36" s="688"/>
    </row>
    <row r="37" spans="1:6" ht="16.5">
      <c r="A37" s="1253"/>
      <c r="B37" s="689" t="s">
        <v>518</v>
      </c>
      <c r="C37" s="685" t="s">
        <v>6</v>
      </c>
      <c r="D37" s="686">
        <v>3</v>
      </c>
      <c r="E37" s="687"/>
      <c r="F37" s="688"/>
    </row>
    <row r="38" spans="1:6" ht="16.5">
      <c r="A38" s="1253"/>
      <c r="B38" s="689" t="s">
        <v>519</v>
      </c>
      <c r="C38" s="685" t="s">
        <v>6</v>
      </c>
      <c r="D38" s="686">
        <v>23</v>
      </c>
      <c r="E38" s="687"/>
      <c r="F38" s="688"/>
    </row>
    <row r="39" spans="1:6" ht="16.5">
      <c r="A39" s="1253"/>
      <c r="B39" s="689" t="s">
        <v>520</v>
      </c>
      <c r="C39" s="685" t="s">
        <v>6</v>
      </c>
      <c r="D39" s="686">
        <v>3</v>
      </c>
      <c r="E39" s="687"/>
      <c r="F39" s="688"/>
    </row>
    <row r="40" spans="1:6" ht="16.5">
      <c r="A40" s="1253"/>
      <c r="B40" s="690" t="s">
        <v>521</v>
      </c>
      <c r="C40" s="685" t="s">
        <v>6</v>
      </c>
      <c r="D40" s="686">
        <v>5</v>
      </c>
      <c r="E40" s="687"/>
      <c r="F40" s="688"/>
    </row>
    <row r="41" spans="1:6" ht="16.5">
      <c r="A41" s="1253"/>
      <c r="B41" s="690" t="s">
        <v>522</v>
      </c>
      <c r="C41" s="685" t="s">
        <v>6</v>
      </c>
      <c r="D41" s="686">
        <v>6</v>
      </c>
      <c r="E41" s="687"/>
      <c r="F41" s="688"/>
    </row>
    <row r="42" spans="1:6" ht="16.5">
      <c r="A42" s="1253"/>
      <c r="B42" s="690" t="s">
        <v>523</v>
      </c>
      <c r="C42" s="685" t="s">
        <v>6</v>
      </c>
      <c r="D42" s="686">
        <v>3</v>
      </c>
      <c r="E42" s="687"/>
      <c r="F42" s="688"/>
    </row>
    <row r="43" spans="1:6" ht="17.25" thickBot="1">
      <c r="A43" s="1253"/>
      <c r="B43" s="691" t="s">
        <v>524</v>
      </c>
      <c r="C43" s="685" t="s">
        <v>6</v>
      </c>
      <c r="D43" s="686">
        <v>3</v>
      </c>
      <c r="E43" s="687"/>
      <c r="F43" s="688"/>
    </row>
    <row r="44" spans="1:6" ht="16.5">
      <c r="A44" s="1253"/>
      <c r="B44" s="692" t="s">
        <v>525</v>
      </c>
      <c r="C44" s="685" t="s">
        <v>6</v>
      </c>
      <c r="D44" s="686">
        <v>10</v>
      </c>
      <c r="E44" s="687"/>
      <c r="F44" s="688"/>
    </row>
    <row r="45" spans="1:6" ht="16.5">
      <c r="A45" s="1253"/>
      <c r="B45" s="693" t="s">
        <v>526</v>
      </c>
      <c r="C45" s="685" t="s">
        <v>6</v>
      </c>
      <c r="D45" s="686">
        <v>14</v>
      </c>
      <c r="E45" s="687"/>
      <c r="F45" s="688"/>
    </row>
    <row r="46" spans="1:6" ht="16.5">
      <c r="A46" s="1253"/>
      <c r="B46" s="689" t="s">
        <v>527</v>
      </c>
      <c r="C46" s="685" t="s">
        <v>6</v>
      </c>
      <c r="D46" s="686">
        <v>6</v>
      </c>
      <c r="E46" s="687"/>
      <c r="F46" s="688"/>
    </row>
    <row r="47" spans="1:6" ht="16.5">
      <c r="A47" s="1253"/>
      <c r="B47" s="689" t="s">
        <v>528</v>
      </c>
      <c r="C47" s="685" t="s">
        <v>6</v>
      </c>
      <c r="D47" s="686">
        <v>6</v>
      </c>
      <c r="E47" s="687"/>
      <c r="F47" s="688"/>
    </row>
    <row r="48" spans="1:6" ht="16.5">
      <c r="A48" s="1253"/>
      <c r="B48" s="689" t="s">
        <v>529</v>
      </c>
      <c r="C48" s="685" t="s">
        <v>6</v>
      </c>
      <c r="D48" s="686">
        <v>7</v>
      </c>
      <c r="E48" s="687"/>
      <c r="F48" s="688"/>
    </row>
    <row r="49" spans="1:6" ht="16.5">
      <c r="A49" s="1253"/>
      <c r="B49" s="690" t="s">
        <v>530</v>
      </c>
      <c r="C49" s="685" t="s">
        <v>6</v>
      </c>
      <c r="D49" s="686">
        <v>4</v>
      </c>
      <c r="E49" s="687"/>
      <c r="F49" s="688"/>
    </row>
    <row r="50" spans="1:6" ht="16.5">
      <c r="A50" s="1253"/>
      <c r="B50" s="690" t="s">
        <v>531</v>
      </c>
      <c r="C50" s="685" t="s">
        <v>6</v>
      </c>
      <c r="D50" s="686">
        <v>8</v>
      </c>
      <c r="E50" s="687"/>
      <c r="F50" s="688"/>
    </row>
    <row r="51" spans="1:6" ht="16.5">
      <c r="A51" s="1253"/>
      <c r="B51" s="690" t="s">
        <v>532</v>
      </c>
      <c r="C51" s="685" t="s">
        <v>6</v>
      </c>
      <c r="D51" s="686">
        <v>17</v>
      </c>
      <c r="E51" s="687"/>
      <c r="F51" s="688"/>
    </row>
    <row r="52" spans="1:6" ht="16.5">
      <c r="A52" s="1253"/>
      <c r="B52" s="690" t="s">
        <v>533</v>
      </c>
      <c r="C52" s="685" t="s">
        <v>6</v>
      </c>
      <c r="D52" s="686">
        <v>12</v>
      </c>
      <c r="E52" s="687"/>
      <c r="F52" s="688"/>
    </row>
    <row r="53" spans="1:6" ht="16.5">
      <c r="A53" s="1253"/>
      <c r="B53" s="690" t="s">
        <v>534</v>
      </c>
      <c r="C53" s="685" t="s">
        <v>6</v>
      </c>
      <c r="D53" s="686">
        <v>5</v>
      </c>
      <c r="E53" s="687"/>
      <c r="F53" s="688"/>
    </row>
    <row r="54" spans="1:6" ht="16.5">
      <c r="A54" s="1253"/>
      <c r="B54" s="689" t="s">
        <v>535</v>
      </c>
      <c r="C54" s="685" t="s">
        <v>6</v>
      </c>
      <c r="D54" s="686">
        <v>5</v>
      </c>
      <c r="E54" s="687"/>
      <c r="F54" s="688"/>
    </row>
    <row r="55" spans="1:6" ht="16.5">
      <c r="A55" s="1253"/>
      <c r="B55" s="694" t="s">
        <v>536</v>
      </c>
      <c r="C55" s="685" t="s">
        <v>6</v>
      </c>
      <c r="D55" s="686">
        <v>3</v>
      </c>
      <c r="E55" s="687"/>
      <c r="F55" s="688"/>
    </row>
    <row r="56" spans="1:6" ht="16.5">
      <c r="A56" s="1253"/>
      <c r="B56" s="694" t="s">
        <v>537</v>
      </c>
      <c r="C56" s="685" t="s">
        <v>6</v>
      </c>
      <c r="D56" s="686">
        <v>7</v>
      </c>
      <c r="E56" s="687"/>
      <c r="F56" s="688"/>
    </row>
    <row r="57" spans="1:6" ht="17.25" thickBot="1">
      <c r="A57" s="1253"/>
      <c r="B57" s="695" t="s">
        <v>538</v>
      </c>
      <c r="C57" s="685" t="s">
        <v>6</v>
      </c>
      <c r="D57" s="686">
        <v>4</v>
      </c>
      <c r="E57" s="687"/>
      <c r="F57" s="688"/>
    </row>
    <row r="58" spans="1:6" ht="33.75" thickBot="1">
      <c r="A58" s="1254"/>
      <c r="B58" s="691" t="s">
        <v>539</v>
      </c>
      <c r="C58" s="696" t="s">
        <v>6</v>
      </c>
      <c r="D58" s="697">
        <f>SUM(D34:D57)</f>
        <v>180</v>
      </c>
      <c r="E58" s="698"/>
      <c r="F58" s="699"/>
    </row>
    <row r="59" spans="1:6" ht="264">
      <c r="A59" s="1252" t="s">
        <v>540</v>
      </c>
      <c r="B59" s="700" t="s">
        <v>541</v>
      </c>
      <c r="C59" s="701"/>
      <c r="D59" s="702"/>
      <c r="E59" s="703"/>
      <c r="F59" s="683"/>
    </row>
    <row r="60" spans="1:6" ht="16.5">
      <c r="A60" s="1253"/>
      <c r="B60" s="689" t="s">
        <v>542</v>
      </c>
      <c r="C60" s="685" t="s">
        <v>6</v>
      </c>
      <c r="D60" s="704" t="s">
        <v>12</v>
      </c>
      <c r="E60" s="705"/>
      <c r="F60" s="688"/>
    </row>
    <row r="61" spans="1:6" ht="16.5">
      <c r="A61" s="1253"/>
      <c r="B61" s="689" t="s">
        <v>543</v>
      </c>
      <c r="C61" s="685" t="s">
        <v>6</v>
      </c>
      <c r="D61" s="704" t="s">
        <v>8</v>
      </c>
      <c r="E61" s="705"/>
      <c r="F61" s="688"/>
    </row>
    <row r="62" spans="1:6" ht="16.5">
      <c r="A62" s="1253"/>
      <c r="B62" s="689" t="s">
        <v>544</v>
      </c>
      <c r="C62" s="685" t="s">
        <v>6</v>
      </c>
      <c r="D62" s="704" t="s">
        <v>15</v>
      </c>
      <c r="E62" s="705"/>
      <c r="F62" s="688"/>
    </row>
    <row r="63" spans="1:6" ht="16.5">
      <c r="A63" s="1253"/>
      <c r="B63" s="690" t="s">
        <v>545</v>
      </c>
      <c r="C63" s="685" t="s">
        <v>6</v>
      </c>
      <c r="D63" s="704" t="s">
        <v>15</v>
      </c>
      <c r="E63" s="705"/>
      <c r="F63" s="688"/>
    </row>
    <row r="64" spans="1:6" ht="16.5">
      <c r="A64" s="1253"/>
      <c r="B64" s="693" t="s">
        <v>546</v>
      </c>
      <c r="C64" s="685" t="s">
        <v>6</v>
      </c>
      <c r="D64" s="704" t="s">
        <v>547</v>
      </c>
      <c r="E64" s="705"/>
      <c r="F64" s="688"/>
    </row>
    <row r="65" spans="1:6" ht="16.5">
      <c r="A65" s="1253"/>
      <c r="B65" s="689" t="s">
        <v>548</v>
      </c>
      <c r="C65" s="685" t="s">
        <v>6</v>
      </c>
      <c r="D65" s="704" t="s">
        <v>549</v>
      </c>
      <c r="E65" s="705"/>
      <c r="F65" s="688"/>
    </row>
    <row r="66" spans="1:6" ht="16.5">
      <c r="A66" s="1253"/>
      <c r="B66" s="689" t="s">
        <v>550</v>
      </c>
      <c r="C66" s="685" t="s">
        <v>6</v>
      </c>
      <c r="D66" s="704" t="s">
        <v>551</v>
      </c>
      <c r="E66" s="705"/>
      <c r="F66" s="688"/>
    </row>
    <row r="67" spans="1:6" ht="16.5">
      <c r="A67" s="1253"/>
      <c r="B67" s="694" t="s">
        <v>552</v>
      </c>
      <c r="C67" s="685" t="s">
        <v>6</v>
      </c>
      <c r="D67" s="704" t="s">
        <v>553</v>
      </c>
      <c r="E67" s="705"/>
      <c r="F67" s="688"/>
    </row>
    <row r="68" spans="1:6" ht="16.5">
      <c r="A68" s="1253"/>
      <c r="B68" s="693" t="s">
        <v>554</v>
      </c>
      <c r="C68" s="685" t="s">
        <v>6</v>
      </c>
      <c r="D68" s="704" t="s">
        <v>555</v>
      </c>
      <c r="E68" s="705"/>
      <c r="F68" s="688"/>
    </row>
    <row r="69" spans="1:6" ht="16.5">
      <c r="A69" s="1253"/>
      <c r="B69" s="693" t="s">
        <v>556</v>
      </c>
      <c r="C69" s="685" t="s">
        <v>6</v>
      </c>
      <c r="D69" s="704" t="s">
        <v>557</v>
      </c>
      <c r="E69" s="705"/>
      <c r="F69" s="688"/>
    </row>
    <row r="70" spans="1:6" ht="16.5">
      <c r="A70" s="1253"/>
      <c r="B70" s="694" t="s">
        <v>558</v>
      </c>
      <c r="C70" s="685" t="s">
        <v>6</v>
      </c>
      <c r="D70" s="704" t="s">
        <v>40</v>
      </c>
      <c r="E70" s="705"/>
      <c r="F70" s="688"/>
    </row>
    <row r="71" spans="1:6" ht="16.5">
      <c r="A71" s="1253"/>
      <c r="B71" s="694" t="s">
        <v>559</v>
      </c>
      <c r="C71" s="685" t="s">
        <v>6</v>
      </c>
      <c r="D71" s="704" t="s">
        <v>560</v>
      </c>
      <c r="E71" s="705"/>
      <c r="F71" s="688"/>
    </row>
    <row r="72" spans="1:6" ht="16.5">
      <c r="A72" s="1253"/>
      <c r="B72" s="706" t="s">
        <v>561</v>
      </c>
      <c r="C72" s="685" t="s">
        <v>6</v>
      </c>
      <c r="D72" s="704" t="s">
        <v>562</v>
      </c>
      <c r="E72" s="705"/>
      <c r="F72" s="688"/>
    </row>
    <row r="73" spans="1:6" ht="16.5">
      <c r="A73" s="1253"/>
      <c r="B73" s="690" t="s">
        <v>563</v>
      </c>
      <c r="C73" s="685" t="s">
        <v>6</v>
      </c>
      <c r="D73" s="704" t="s">
        <v>564</v>
      </c>
      <c r="E73" s="705"/>
      <c r="F73" s="688"/>
    </row>
    <row r="74" spans="1:6" ht="16.5">
      <c r="A74" s="1253"/>
      <c r="B74" s="706" t="s">
        <v>565</v>
      </c>
      <c r="C74" s="685" t="s">
        <v>6</v>
      </c>
      <c r="D74" s="704" t="s">
        <v>566</v>
      </c>
      <c r="E74" s="705"/>
      <c r="F74" s="688"/>
    </row>
    <row r="75" spans="1:6" ht="16.5">
      <c r="A75" s="1253"/>
      <c r="B75" s="693" t="s">
        <v>567</v>
      </c>
      <c r="C75" s="685" t="s">
        <v>6</v>
      </c>
      <c r="D75" s="704" t="s">
        <v>562</v>
      </c>
      <c r="E75" s="705"/>
      <c r="F75" s="688"/>
    </row>
    <row r="76" spans="1:6" ht="16.5">
      <c r="A76" s="1253"/>
      <c r="B76" s="694" t="s">
        <v>568</v>
      </c>
      <c r="C76" s="685" t="s">
        <v>6</v>
      </c>
      <c r="D76" s="704" t="s">
        <v>555</v>
      </c>
      <c r="E76" s="705"/>
      <c r="F76" s="688"/>
    </row>
    <row r="77" spans="1:6" ht="16.5">
      <c r="A77" s="1253"/>
      <c r="B77" s="694" t="s">
        <v>569</v>
      </c>
      <c r="C77" s="685" t="s">
        <v>6</v>
      </c>
      <c r="D77" s="704" t="s">
        <v>570</v>
      </c>
      <c r="E77" s="705"/>
      <c r="F77" s="688"/>
    </row>
    <row r="78" spans="1:6" ht="16.5">
      <c r="A78" s="1253"/>
      <c r="B78" s="693" t="s">
        <v>571</v>
      </c>
      <c r="C78" s="685" t="s">
        <v>6</v>
      </c>
      <c r="D78" s="704" t="s">
        <v>572</v>
      </c>
      <c r="E78" s="705"/>
      <c r="F78" s="688"/>
    </row>
    <row r="79" spans="1:6" ht="16.5">
      <c r="A79" s="1253"/>
      <c r="B79" s="693" t="s">
        <v>573</v>
      </c>
      <c r="C79" s="685" t="s">
        <v>6</v>
      </c>
      <c r="D79" s="704" t="s">
        <v>574</v>
      </c>
      <c r="E79" s="705"/>
      <c r="F79" s="688"/>
    </row>
    <row r="80" spans="1:6" ht="16.5">
      <c r="A80" s="1253"/>
      <c r="B80" s="693" t="s">
        <v>575</v>
      </c>
      <c r="C80" s="685" t="s">
        <v>6</v>
      </c>
      <c r="D80" s="704" t="s">
        <v>566</v>
      </c>
      <c r="E80" s="705"/>
      <c r="F80" s="688"/>
    </row>
    <row r="81" spans="1:6" ht="16.5">
      <c r="A81" s="1253"/>
      <c r="B81" s="693" t="s">
        <v>576</v>
      </c>
      <c r="C81" s="685" t="s">
        <v>6</v>
      </c>
      <c r="D81" s="704" t="s">
        <v>562</v>
      </c>
      <c r="E81" s="705"/>
      <c r="F81" s="688"/>
    </row>
    <row r="82" spans="1:6" ht="16.5">
      <c r="A82" s="1253"/>
      <c r="B82" s="706" t="s">
        <v>577</v>
      </c>
      <c r="C82" s="685" t="s">
        <v>6</v>
      </c>
      <c r="D82" s="704" t="s">
        <v>574</v>
      </c>
      <c r="E82" s="705"/>
      <c r="F82" s="688"/>
    </row>
    <row r="83" spans="1:6" ht="16.5">
      <c r="A83" s="1253"/>
      <c r="B83" s="694" t="s">
        <v>578</v>
      </c>
      <c r="C83" s="685" t="s">
        <v>6</v>
      </c>
      <c r="D83" s="704" t="s">
        <v>579</v>
      </c>
      <c r="E83" s="705"/>
      <c r="F83" s="688"/>
    </row>
    <row r="84" spans="1:6" ht="16.5">
      <c r="A84" s="1253"/>
      <c r="B84" s="706" t="s">
        <v>580</v>
      </c>
      <c r="C84" s="685" t="s">
        <v>6</v>
      </c>
      <c r="D84" s="704" t="s">
        <v>562</v>
      </c>
      <c r="E84" s="705"/>
      <c r="F84" s="688"/>
    </row>
    <row r="85" spans="1:6" ht="17.25" thickBot="1">
      <c r="A85" s="1254"/>
      <c r="B85" s="707" t="s">
        <v>581</v>
      </c>
      <c r="C85" s="696" t="s">
        <v>6</v>
      </c>
      <c r="D85" s="697">
        <v>3758</v>
      </c>
      <c r="E85" s="698"/>
      <c r="F85" s="699"/>
    </row>
    <row r="86" spans="1:6" ht="132">
      <c r="A86" s="1253" t="s">
        <v>582</v>
      </c>
      <c r="B86" s="708" t="s">
        <v>583</v>
      </c>
      <c r="C86" s="757"/>
      <c r="D86" s="709"/>
      <c r="E86" s="710"/>
      <c r="F86" s="711"/>
    </row>
    <row r="87" spans="1:6" ht="16.5">
      <c r="A87" s="1253"/>
      <c r="B87" s="694" t="s">
        <v>584</v>
      </c>
      <c r="C87" s="685" t="s">
        <v>6</v>
      </c>
      <c r="D87" s="686">
        <v>72</v>
      </c>
      <c r="E87" s="712"/>
      <c r="F87" s="713"/>
    </row>
    <row r="88" spans="1:6" ht="16.5">
      <c r="A88" s="1253"/>
      <c r="B88" s="694" t="s">
        <v>585</v>
      </c>
      <c r="C88" s="685" t="s">
        <v>6</v>
      </c>
      <c r="D88" s="686">
        <v>72</v>
      </c>
      <c r="E88" s="712"/>
      <c r="F88" s="713"/>
    </row>
    <row r="89" spans="1:6" ht="16.5">
      <c r="A89" s="1253"/>
      <c r="B89" s="694" t="s">
        <v>586</v>
      </c>
      <c r="C89" s="685" t="s">
        <v>6</v>
      </c>
      <c r="D89" s="686">
        <v>459</v>
      </c>
      <c r="E89" s="712"/>
      <c r="F89" s="713"/>
    </row>
    <row r="90" spans="1:6" ht="16.5">
      <c r="A90" s="1253"/>
      <c r="B90" s="694" t="s">
        <v>587</v>
      </c>
      <c r="C90" s="685" t="s">
        <v>6</v>
      </c>
      <c r="D90" s="714" t="s">
        <v>588</v>
      </c>
      <c r="E90" s="705"/>
      <c r="F90" s="713"/>
    </row>
    <row r="91" spans="1:6" ht="17.25" thickBot="1">
      <c r="A91" s="1253"/>
      <c r="B91" s="715" t="s">
        <v>589</v>
      </c>
      <c r="C91" s="716" t="s">
        <v>6</v>
      </c>
      <c r="D91" s="717">
        <v>688</v>
      </c>
      <c r="E91" s="718"/>
      <c r="F91" s="719"/>
    </row>
    <row r="92" spans="1:6" ht="17.25" thickBot="1">
      <c r="A92" s="1241" t="s">
        <v>590</v>
      </c>
      <c r="B92" s="1247"/>
      <c r="C92" s="1247"/>
      <c r="D92" s="1247"/>
      <c r="E92" s="1255"/>
      <c r="F92" s="720"/>
    </row>
    <row r="93" spans="1:6" ht="17.25" thickBot="1">
      <c r="A93" s="675"/>
      <c r="B93" s="721"/>
      <c r="C93" s="721"/>
      <c r="D93" s="721"/>
      <c r="E93" s="721"/>
      <c r="F93" s="722"/>
    </row>
    <row r="94" spans="1:6" ht="17.25" thickBot="1">
      <c r="A94" s="657" t="s">
        <v>16</v>
      </c>
      <c r="B94" s="1244" t="s">
        <v>591</v>
      </c>
      <c r="C94" s="1245"/>
      <c r="D94" s="1245"/>
      <c r="E94" s="1245"/>
      <c r="F94" s="1246"/>
    </row>
    <row r="95" spans="1:6" ht="214.5">
      <c r="A95" s="1256">
        <v>4</v>
      </c>
      <c r="B95" s="723" t="s">
        <v>592</v>
      </c>
      <c r="C95" s="724"/>
      <c r="D95" s="725"/>
      <c r="E95" s="726"/>
      <c r="F95" s="727"/>
    </row>
    <row r="96" spans="1:6" ht="17.25" thickBot="1">
      <c r="A96" s="1257"/>
      <c r="B96" s="728" t="s">
        <v>593</v>
      </c>
      <c r="C96" s="729" t="s">
        <v>499</v>
      </c>
      <c r="D96" s="730">
        <v>13978.68</v>
      </c>
      <c r="E96" s="705"/>
      <c r="F96" s="713"/>
    </row>
    <row r="97" spans="1:6" ht="17.25" thickBot="1">
      <c r="A97" s="1241" t="s">
        <v>594</v>
      </c>
      <c r="B97" s="1242"/>
      <c r="C97" s="1242"/>
      <c r="D97" s="1242"/>
      <c r="E97" s="1243"/>
      <c r="F97" s="731"/>
    </row>
    <row r="98" spans="1:6" ht="17.25" thickBot="1">
      <c r="A98" s="675"/>
      <c r="B98" s="676"/>
      <c r="C98" s="676"/>
      <c r="D98" s="677"/>
      <c r="E98" s="676"/>
      <c r="F98" s="678"/>
    </row>
    <row r="99" spans="1:6" ht="17.25" thickBot="1">
      <c r="A99" s="657" t="s">
        <v>8</v>
      </c>
      <c r="B99" s="1244" t="s">
        <v>595</v>
      </c>
      <c r="C99" s="1245"/>
      <c r="D99" s="1245"/>
      <c r="E99" s="1245"/>
      <c r="F99" s="1246"/>
    </row>
    <row r="100" spans="1:6" ht="116.25" thickBot="1">
      <c r="A100" s="732" t="s">
        <v>596</v>
      </c>
      <c r="B100" s="733" t="s">
        <v>597</v>
      </c>
      <c r="C100" s="734" t="s">
        <v>598</v>
      </c>
      <c r="D100" s="735">
        <v>942.72</v>
      </c>
      <c r="E100" s="736"/>
      <c r="F100" s="737"/>
    </row>
    <row r="101" spans="1:6" ht="66.75" thickBot="1">
      <c r="A101" s="657" t="s">
        <v>599</v>
      </c>
      <c r="B101" s="738" t="s">
        <v>600</v>
      </c>
      <c r="C101" s="734" t="s">
        <v>212</v>
      </c>
      <c r="D101" s="739">
        <v>1551</v>
      </c>
      <c r="E101" s="740"/>
      <c r="F101" s="741"/>
    </row>
    <row r="102" spans="1:6" ht="17.25" thickBot="1">
      <c r="A102" s="1241" t="s">
        <v>601</v>
      </c>
      <c r="B102" s="1247"/>
      <c r="C102" s="1247"/>
      <c r="D102" s="1247"/>
      <c r="E102" s="1248"/>
      <c r="F102" s="674"/>
    </row>
    <row r="103" spans="1:6" ht="17.25" thickBot="1">
      <c r="A103" s="742"/>
      <c r="B103" s="676"/>
      <c r="C103" s="676"/>
      <c r="D103" s="677"/>
      <c r="E103" s="676"/>
      <c r="F103" s="678"/>
    </row>
    <row r="104" spans="1:6" ht="17.25" thickBot="1">
      <c r="A104" s="667" t="s">
        <v>9</v>
      </c>
      <c r="B104" s="1244" t="s">
        <v>602</v>
      </c>
      <c r="C104" s="1245"/>
      <c r="D104" s="1245"/>
      <c r="E104" s="1245"/>
      <c r="F104" s="1246"/>
    </row>
    <row r="105" spans="1:6" ht="132.75" thickBot="1">
      <c r="A105" s="743" t="s">
        <v>603</v>
      </c>
      <c r="B105" s="733" t="s">
        <v>604</v>
      </c>
      <c r="C105" s="744"/>
      <c r="D105" s="745"/>
      <c r="E105" s="746"/>
      <c r="F105" s="747"/>
    </row>
    <row r="106" spans="1:6" ht="17.25" thickBot="1">
      <c r="A106" s="1241" t="s">
        <v>605</v>
      </c>
      <c r="B106" s="1247"/>
      <c r="C106" s="1247"/>
      <c r="D106" s="1247"/>
      <c r="E106" s="1248"/>
      <c r="F106" s="674"/>
    </row>
    <row r="107" spans="1:6" ht="17.25" thickBot="1">
      <c r="A107" s="748"/>
      <c r="B107" s="749"/>
      <c r="C107" s="748"/>
      <c r="D107" s="750"/>
      <c r="E107" s="751"/>
      <c r="F107" s="752"/>
    </row>
    <row r="108" spans="1:6" ht="17.25" thickBot="1">
      <c r="A108" s="1258" t="s">
        <v>100</v>
      </c>
      <c r="B108" s="1259"/>
      <c r="C108" s="1259"/>
      <c r="D108" s="1259"/>
      <c r="E108" s="1259"/>
      <c r="F108" s="1260"/>
    </row>
    <row r="109" spans="1:6" ht="17.25" thickBot="1">
      <c r="A109" s="658"/>
      <c r="B109" s="658"/>
      <c r="C109" s="658"/>
      <c r="D109" s="659"/>
      <c r="E109" s="658"/>
      <c r="F109" s="658"/>
    </row>
    <row r="110" spans="1:6" ht="17.25" thickBot="1">
      <c r="A110" s="753">
        <v>1</v>
      </c>
      <c r="B110" s="1261" t="s">
        <v>17</v>
      </c>
      <c r="C110" s="1262"/>
      <c r="D110" s="1262"/>
      <c r="E110" s="1262"/>
      <c r="F110" s="754"/>
    </row>
    <row r="111" spans="1:6" ht="17.25" thickBot="1">
      <c r="A111" s="753">
        <v>2</v>
      </c>
      <c r="B111" s="1261" t="s">
        <v>7</v>
      </c>
      <c r="C111" s="1262"/>
      <c r="D111" s="1262"/>
      <c r="E111" s="1262"/>
      <c r="F111" s="754"/>
    </row>
    <row r="112" spans="1:6" ht="17.25" thickBot="1">
      <c r="A112" s="753">
        <v>3</v>
      </c>
      <c r="B112" s="1261" t="s">
        <v>606</v>
      </c>
      <c r="C112" s="1262"/>
      <c r="D112" s="1262"/>
      <c r="E112" s="1262"/>
      <c r="F112" s="754"/>
    </row>
    <row r="113" spans="1:6" ht="17.25" thickBot="1">
      <c r="A113" s="753">
        <v>4</v>
      </c>
      <c r="B113" s="1261" t="s">
        <v>607</v>
      </c>
      <c r="C113" s="1262"/>
      <c r="D113" s="1262"/>
      <c r="E113" s="1262"/>
      <c r="F113" s="754"/>
    </row>
    <row r="114" spans="1:6" ht="17.25" thickBot="1">
      <c r="A114" s="753">
        <v>5</v>
      </c>
      <c r="B114" s="1261" t="s">
        <v>608</v>
      </c>
      <c r="C114" s="1262"/>
      <c r="D114" s="1262"/>
      <c r="E114" s="1262"/>
      <c r="F114" s="754"/>
    </row>
    <row r="115" spans="1:6" ht="17.25" thickBot="1">
      <c r="A115" s="753">
        <v>6</v>
      </c>
      <c r="B115" s="1261" t="s">
        <v>609</v>
      </c>
      <c r="C115" s="1262"/>
      <c r="D115" s="1262"/>
      <c r="E115" s="1262"/>
      <c r="F115" s="754"/>
    </row>
    <row r="116" spans="1:6" ht="17.25" thickBot="1">
      <c r="A116" s="658"/>
      <c r="B116" s="755"/>
      <c r="C116" s="660"/>
      <c r="D116" s="659"/>
      <c r="E116" s="660"/>
      <c r="F116" s="756"/>
    </row>
    <row r="117" spans="1:6" ht="17.25" thickBot="1">
      <c r="A117" s="1241" t="s">
        <v>610</v>
      </c>
      <c r="B117" s="1247"/>
      <c r="C117" s="1247"/>
      <c r="D117" s="1247"/>
      <c r="E117" s="1248"/>
      <c r="F117" s="674"/>
    </row>
  </sheetData>
  <mergeCells count="35">
    <mergeCell ref="A10:F10"/>
    <mergeCell ref="A12:F12"/>
    <mergeCell ref="A13:F13"/>
    <mergeCell ref="A14:F16"/>
    <mergeCell ref="A1:F2"/>
    <mergeCell ref="A3:F3"/>
    <mergeCell ref="A4:F4"/>
    <mergeCell ref="A6:F6"/>
    <mergeCell ref="A7:F7"/>
    <mergeCell ref="A9:F9"/>
    <mergeCell ref="A8:F8"/>
    <mergeCell ref="A117:E117"/>
    <mergeCell ref="B99:F99"/>
    <mergeCell ref="A102:E102"/>
    <mergeCell ref="B104:F104"/>
    <mergeCell ref="A106:E106"/>
    <mergeCell ref="A108:F108"/>
    <mergeCell ref="B110:E110"/>
    <mergeCell ref="B111:E111"/>
    <mergeCell ref="B112:E112"/>
    <mergeCell ref="B113:E113"/>
    <mergeCell ref="B114:E114"/>
    <mergeCell ref="B115:E115"/>
    <mergeCell ref="A97:E97"/>
    <mergeCell ref="B20:F20"/>
    <mergeCell ref="A23:E23"/>
    <mergeCell ref="B25:F25"/>
    <mergeCell ref="A30:E30"/>
    <mergeCell ref="B32:F32"/>
    <mergeCell ref="A33:A58"/>
    <mergeCell ref="A59:A85"/>
    <mergeCell ref="A86:A91"/>
    <mergeCell ref="A92:E92"/>
    <mergeCell ref="B94:F94"/>
    <mergeCell ref="A95:A9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J12" sqref="J12"/>
    </sheetView>
  </sheetViews>
  <sheetFormatPr defaultRowHeight="15"/>
  <cols>
    <col min="1" max="1" width="6.44140625" customWidth="1"/>
    <col min="2" max="2" width="33.5546875" customWidth="1"/>
    <col min="3" max="3" width="5.5546875" customWidth="1"/>
    <col min="4" max="4" width="11.109375" customWidth="1"/>
    <col min="5" max="5" width="12.77734375" customWidth="1"/>
    <col min="6" max="6" width="15.44140625" hidden="1" customWidth="1"/>
    <col min="8" max="8" width="16" bestFit="1" customWidth="1"/>
  </cols>
  <sheetData>
    <row r="1" spans="1:6" ht="15" customHeight="1">
      <c r="A1" s="1124" t="s">
        <v>723</v>
      </c>
      <c r="B1" s="1125"/>
      <c r="C1" s="1125"/>
      <c r="D1" s="1125"/>
      <c r="E1" s="1125"/>
      <c r="F1" s="1126"/>
    </row>
    <row r="2" spans="1:6">
      <c r="A2" s="1127"/>
      <c r="B2" s="1047"/>
      <c r="C2" s="1047"/>
      <c r="D2" s="1047"/>
      <c r="E2" s="1047"/>
      <c r="F2" s="1128"/>
    </row>
    <row r="3" spans="1:6">
      <c r="A3" s="1266" t="s">
        <v>611</v>
      </c>
      <c r="B3" s="1050"/>
      <c r="C3" s="1050"/>
      <c r="D3" s="1050"/>
      <c r="E3" s="1050"/>
      <c r="F3" s="1130"/>
    </row>
    <row r="4" spans="1:6">
      <c r="A4" s="1266" t="s">
        <v>612</v>
      </c>
      <c r="B4" s="1050"/>
      <c r="C4" s="1050"/>
      <c r="D4" s="1050"/>
      <c r="E4" s="1050"/>
      <c r="F4" s="1130"/>
    </row>
    <row r="5" spans="1:6">
      <c r="A5" s="183"/>
      <c r="B5" s="60"/>
      <c r="C5" s="60"/>
      <c r="D5" s="60"/>
      <c r="E5" s="60"/>
      <c r="F5" s="184"/>
    </row>
    <row r="6" spans="1:6">
      <c r="A6" s="1132" t="s">
        <v>171</v>
      </c>
      <c r="B6" s="1055"/>
      <c r="C6" s="1055"/>
      <c r="D6" s="1055"/>
      <c r="E6" s="1055"/>
      <c r="F6" s="1133"/>
    </row>
    <row r="7" spans="1:6">
      <c r="A7" s="1134" t="s">
        <v>172</v>
      </c>
      <c r="B7" s="1058"/>
      <c r="C7" s="1058"/>
      <c r="D7" s="1058"/>
      <c r="E7" s="1058"/>
      <c r="F7" s="1135"/>
    </row>
    <row r="8" spans="1:6" ht="37.5" customHeight="1">
      <c r="A8" s="1017" t="s">
        <v>722</v>
      </c>
      <c r="B8" s="1018"/>
      <c r="C8" s="1018"/>
      <c r="D8" s="1018"/>
      <c r="E8" s="1018"/>
      <c r="F8" s="1019"/>
    </row>
    <row r="9" spans="1:6" ht="20.25" customHeight="1">
      <c r="A9" s="1146" t="s">
        <v>173</v>
      </c>
      <c r="B9" s="1032"/>
      <c r="C9" s="1032"/>
      <c r="D9" s="1032"/>
      <c r="E9" s="1032"/>
      <c r="F9" s="1147"/>
    </row>
    <row r="10" spans="1:6">
      <c r="A10" s="1146" t="s">
        <v>174</v>
      </c>
      <c r="B10" s="1032"/>
      <c r="C10" s="1032"/>
      <c r="D10" s="1032"/>
      <c r="E10" s="1032"/>
      <c r="F10" s="1147"/>
    </row>
    <row r="11" spans="1:6">
      <c r="A11" s="185"/>
      <c r="B11" s="63"/>
      <c r="C11" s="63"/>
      <c r="D11" s="63"/>
      <c r="E11" s="63"/>
      <c r="F11" s="186"/>
    </row>
    <row r="12" spans="1:6">
      <c r="A12" s="1146" t="s">
        <v>175</v>
      </c>
      <c r="B12" s="1032"/>
      <c r="C12" s="1032"/>
      <c r="D12" s="1032"/>
      <c r="E12" s="1032"/>
      <c r="F12" s="1147"/>
    </row>
    <row r="13" spans="1:6" ht="15.75" thickBot="1">
      <c r="A13" s="1148" t="s">
        <v>176</v>
      </c>
      <c r="B13" s="1035"/>
      <c r="C13" s="1035"/>
      <c r="D13" s="1035"/>
      <c r="E13" s="1035"/>
      <c r="F13" s="1149"/>
    </row>
    <row r="14" spans="1:6" ht="15.75" thickBot="1"/>
    <row r="15" spans="1:6">
      <c r="A15" s="1150" t="s">
        <v>724</v>
      </c>
      <c r="B15" s="1038"/>
      <c r="C15" s="1038"/>
      <c r="D15" s="1038"/>
      <c r="E15" s="1038"/>
      <c r="F15" s="1151"/>
    </row>
    <row r="16" spans="1:6" ht="15.75" thickBot="1">
      <c r="A16" s="1155"/>
      <c r="B16" s="1041"/>
      <c r="C16" s="1041"/>
      <c r="D16" s="1041"/>
      <c r="E16" s="1041"/>
      <c r="F16" s="1156"/>
    </row>
    <row r="17" spans="1:8" ht="18.75" thickBot="1">
      <c r="A17" s="443"/>
      <c r="B17" s="443"/>
      <c r="C17" s="443"/>
      <c r="D17" s="443"/>
      <c r="E17" s="443"/>
      <c r="F17" s="443"/>
    </row>
    <row r="18" spans="1:8" ht="18.75" thickBot="1">
      <c r="A18" s="762"/>
      <c r="B18" s="436" t="s">
        <v>613</v>
      </c>
      <c r="C18" s="763"/>
      <c r="D18" s="763"/>
      <c r="E18" s="763"/>
      <c r="F18" s="764"/>
    </row>
    <row r="20" spans="1:8">
      <c r="A20" s="765" t="s">
        <v>81</v>
      </c>
      <c r="B20" s="766" t="s">
        <v>617</v>
      </c>
      <c r="C20" s="767"/>
      <c r="D20" s="767"/>
      <c r="E20" s="769"/>
      <c r="F20" s="768">
        <f>'[1]1 арх.грађ.'!F422</f>
        <v>0</v>
      </c>
    </row>
    <row r="21" spans="1:8">
      <c r="A21" s="765" t="s">
        <v>15</v>
      </c>
      <c r="B21" s="766" t="s">
        <v>614</v>
      </c>
      <c r="C21" s="767"/>
      <c r="D21" s="767"/>
      <c r="E21" s="769"/>
      <c r="F21" s="769">
        <f>'[1]3. хидротехничке'!F248</f>
        <v>0</v>
      </c>
    </row>
    <row r="22" spans="1:8">
      <c r="A22" s="765" t="s">
        <v>115</v>
      </c>
      <c r="B22" s="766" t="s">
        <v>116</v>
      </c>
      <c r="C22" s="767"/>
      <c r="D22" s="767"/>
      <c r="E22" s="769"/>
      <c r="F22" s="769">
        <f>'[1]4.1 електроенергетске'!F119</f>
        <v>0</v>
      </c>
    </row>
    <row r="23" spans="1:8">
      <c r="A23" s="765" t="s">
        <v>615</v>
      </c>
      <c r="B23" s="766" t="s">
        <v>718</v>
      </c>
      <c r="C23" s="767"/>
      <c r="D23" s="767"/>
      <c r="E23" s="769"/>
      <c r="F23" s="769" t="e">
        <f>#REF!</f>
        <v>#REF!</v>
      </c>
    </row>
    <row r="24" spans="1:8">
      <c r="A24" s="765" t="s">
        <v>11</v>
      </c>
      <c r="B24" s="766" t="s">
        <v>618</v>
      </c>
      <c r="C24" s="767"/>
      <c r="D24" s="767"/>
      <c r="E24" s="769"/>
      <c r="F24" s="768">
        <f>'[1]6.1 термотехничке'!D352:F352</f>
        <v>0</v>
      </c>
    </row>
    <row r="25" spans="1:8">
      <c r="A25" s="765" t="s">
        <v>12</v>
      </c>
      <c r="B25" s="766" t="s">
        <v>670</v>
      </c>
      <c r="C25" s="767"/>
      <c r="D25" s="767"/>
      <c r="E25" s="769"/>
      <c r="F25" s="768">
        <f>'[1]6.2 базенска техника'!F348</f>
        <v>0</v>
      </c>
    </row>
    <row r="26" spans="1:8" ht="15.75" thickBot="1">
      <c r="A26" s="770"/>
      <c r="B26" s="771"/>
      <c r="C26" s="771"/>
      <c r="D26" s="771"/>
      <c r="E26" s="771"/>
      <c r="F26" s="772"/>
    </row>
    <row r="27" spans="1:8" ht="16.5" thickBot="1">
      <c r="A27" s="349"/>
      <c r="B27" s="773" t="s">
        <v>616</v>
      </c>
      <c r="C27" s="774"/>
      <c r="D27" s="774"/>
      <c r="E27" s="1015"/>
      <c r="F27" s="775" t="e">
        <f>SUM(F20:F25)</f>
        <v>#REF!</v>
      </c>
    </row>
    <row r="31" spans="1:8">
      <c r="H31" s="1016"/>
    </row>
  </sheetData>
  <mergeCells count="11">
    <mergeCell ref="A10:F10"/>
    <mergeCell ref="A12:F12"/>
    <mergeCell ref="A13:F13"/>
    <mergeCell ref="A15:F16"/>
    <mergeCell ref="A1:F2"/>
    <mergeCell ref="A3:F3"/>
    <mergeCell ref="A4:F4"/>
    <mergeCell ref="A6:F6"/>
    <mergeCell ref="A7:F7"/>
    <mergeCell ref="A9:F9"/>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2.2саобраћајнице_</vt:lpstr>
      <vt:lpstr>3. hidrotehnicke</vt:lpstr>
      <vt:lpstr>4.1 elektroenergetske</vt:lpstr>
      <vt:lpstr>4.2 trafo stanice</vt:lpstr>
      <vt:lpstr>8 саобраћ.сигнал.</vt:lpstr>
      <vt:lpstr>9 ozelenjavanje</vt:lpstr>
      <vt:lpstr>ЗБИРНА РЕКАПИТУЛАЦИЈА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Boban</dc:creator>
  <cp:lastModifiedBy>Jasmina Grbovic</cp:lastModifiedBy>
  <cp:lastPrinted>2021-10-13T10:18:14Z</cp:lastPrinted>
  <dcterms:created xsi:type="dcterms:W3CDTF">2015-08-17T17:52:45Z</dcterms:created>
  <dcterms:modified xsi:type="dcterms:W3CDTF">2021-12-13T15:52:36Z</dcterms:modified>
</cp:coreProperties>
</file>